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f28dc6df54834138" /></Relationships>
</file>

<file path=xl/workbook.xml><?xml version="1.0" encoding="utf-8"?>
<x:workbook xmlns:x="http://schemas.openxmlformats.org/spreadsheetml/2006/main">
  <x:sheets>
    <x:sheet xmlns:r="http://schemas.openxmlformats.org/officeDocument/2006/relationships" name="Summary" sheetId="1" r:id="Re027fdcbc1dc42cf"/>
    <x:sheet xmlns:r="http://schemas.openxmlformats.org/officeDocument/2006/relationships" name="Shot log" sheetId="2" r:id="Rab178f45235240bc"/>
    <x:sheet xmlns:r="http://schemas.openxmlformats.org/officeDocument/2006/relationships" name="Worked example" sheetId="3" r:id="R2436e58132c14ae4"/>
    <x:sheet xmlns:r="http://schemas.openxmlformats.org/officeDocument/2006/relationships" name="Read me" sheetId="4" r:id="Rfd27c29772a047a9"/>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0"/>
    <x:numFmt numFmtId="201" formatCode="0.0%"/>
  </x:numFmts>
  <x:fonts count="7">
    <x:font>
      <x:sz val="11"/>
      <x:name val="Carlito"/>
    </x:font>
    <x:font>
      <x:sz val="11"/>
      <x:color rgb="FF172B45"/>
      <x:name val="Arial"/>
    </x:font>
    <x:font>
      <x:b/>
      <x:sz val="16"/>
      <x:color rgb="FF082958"/>
      <x:name val="Arial"/>
    </x:font>
    <x:font>
      <x:sz val="10"/>
      <x:color rgb="FF44546A"/>
      <x:name val="Arial"/>
    </x:font>
    <x:font>
      <x:b/>
      <x:sz val="11"/>
      <x:color rgb="FFFFFFFF"/>
      <x:name val="Arial"/>
    </x:font>
    <x:font>
      <x:b/>
      <x:sz val="11"/>
      <x:color rgb="FF172B45"/>
      <x:name val="Arial"/>
    </x:font>
    <x:font>
      <x:b/>
      <x:sz val="11"/>
      <x:color rgb="FF082958"/>
      <x:name val="Arial"/>
    </x:font>
  </x:fonts>
  <x:fills count="5">
    <x:fill>
      <x:patternFill patternType="none"/>
    </x:fill>
    <x:fill>
      <x:patternFill patternType="gray125"/>
    </x:fill>
    <x:fill>
      <x:patternFill patternType="solid">
        <x:fgColor rgb="FFFFF8DE"/>
      </x:patternFill>
    </x:fill>
    <x:fill>
      <x:patternFill patternType="solid">
        <x:fgColor rgb="FFF1F4F8"/>
      </x:patternFill>
    </x:fill>
    <x:fill>
      <x:patternFill patternType="solid">
        <x:fgColor rgb="FF082958"/>
      </x:patternFill>
    </x:fill>
  </x:fills>
  <x:borders count="1">
    <x:border>
      <x:left/>
      <x:right/>
      <x:top/>
      <x:bottom/>
      <x:diagonal/>
    </x:border>
  </x:borders>
  <x:cellStyleXfs count="1">
    <x:xf numFmtId="0" fontId="0" fillId="0" borderId="0"/>
  </x:cellStyleXfs>
  <x:cellXfs count="34">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3"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1" fillId="3" borderId="0" xfId="0" applyNumberFormat="1" applyFont="1" applyFill="1" applyBorder="1" applyAlignment="1">
      <x:alignment vertical="center"/>
    </x:xf>
    <x:xf numFmtId="0" fontId="1" fillId="2" borderId="0" xfId="0" applyNumberFormat="1" applyFont="1" applyFill="1" applyBorder="1" applyAlignment="1">
      <x:alignment horizontal="center" vertical="center"/>
    </x:xf>
    <x:xf numFmtId="200" fontId="1" fillId="2" borderId="0" xfId="0" applyNumberFormat="1" applyFont="1" applyFill="1" applyBorder="1" applyAlignment="1">
      <x:alignment horizontal="center" vertical="center"/>
    </x:xf>
    <x:xf numFmtId="0" fontId="1" fillId="2" borderId="0" xfId="0" applyNumberFormat="1" applyFont="1" applyFill="1" applyBorder="1" applyAlignment="1">
      <x:alignment vertical="center" wrapText="1"/>
    </x:xf>
    <x:xf numFmtId="0" fontId="1" fillId="4" borderId="0" xfId="0" applyNumberFormat="1" applyFont="1" applyFill="1" applyBorder="1" applyAlignment="1">
      <x:alignment vertical="center"/>
    </x:xf>
    <x:xf numFmtId="0" fontId="4" fillId="4" borderId="0" xfId="0" applyNumberFormat="1" applyFont="1" applyFill="1" applyBorder="1" applyAlignment="1">
      <x:alignment vertical="center"/>
    </x:xf>
    <x:xf numFmtId="0" fontId="4" fillId="4" borderId="0" xfId="0" applyNumberFormat="1" applyFont="1" applyFill="1" applyBorder="1" applyAlignment="1">
      <x:alignment vertical="center" wrapText="1"/>
    </x:xf>
    <x:xf numFmtId="0" fontId="4" fillId="4" borderId="0" xfId="0" applyNumberFormat="1" applyFont="1" applyFill="1" applyBorder="1" applyAlignment="1">
      <x:alignment horizontal="center" vertical="center" wrapText="1"/>
    </x:xf>
    <x:xf numFmtId="0" fontId="5" fillId="3" borderId="0" xfId="0" applyNumberFormat="1" applyFont="1" applyFill="1" applyBorder="1" applyAlignment="1">
      <x:alignment vertical="center"/>
    </x:xf>
    <x:xf numFmtId="0" fontId="6" fillId="3" borderId="0" xfId="0" applyNumberFormat="1" applyFont="1" applyFill="1" applyBorder="1" applyAlignment="1">
      <x:alignment vertical="center"/>
    </x:xf>
    <x:xf numFmtId="200" fontId="5" fillId="3" borderId="0" xfId="0" applyNumberFormat="1" applyFont="1" applyFill="1" applyBorder="1" applyAlignment="1">
      <x:alignment vertical="center"/>
    </x:xf>
    <x:xf numFmtId="200" fontId="1" fillId="0" borderId="0" xfId="0" applyNumberFormat="1" applyFont="1" applyFill="1" applyBorder="1" applyAlignment="1">
      <x:alignment vertical="center"/>
    </x:xf>
    <x:xf numFmtId="200" fontId="6" fillId="3" borderId="0" xfId="0" applyNumberFormat="1" applyFont="1" applyFill="1" applyBorder="1" applyAlignment="1">
      <x:alignment vertical="center"/>
    </x:xf>
    <x:xf numFmtId="201" fontId="5" fillId="3" borderId="0" xfId="0" applyNumberFormat="1" applyFont="1" applyFill="1" applyBorder="1" applyAlignment="1">
      <x:alignment vertical="center"/>
    </x:xf>
    <x:xf numFmtId="201" fontId="1" fillId="0" borderId="0" xfId="0" applyNumberFormat="1" applyFont="1" applyFill="1" applyBorder="1" applyAlignment="1">
      <x:alignment vertical="center"/>
    </x:xf>
    <x:xf numFmtId="201" fontId="6" fillId="3" borderId="0" xfId="0" applyNumberFormat="1" applyFont="1" applyFill="1" applyBorder="1" applyAlignment="1">
      <x:alignment vertical="center"/>
    </x:xf>
    <x:xf numFmtId="200" fontId="5" fillId="3" borderId="0" xfId="0" applyNumberFormat="1" applyFont="1" applyFill="1" applyBorder="1" applyAlignment="1">
      <x:alignment horizontal="right" vertical="center"/>
    </x:xf>
    <x:xf numFmtId="201" fontId="5" fillId="3" borderId="0" xfId="0" applyNumberFormat="1" applyFont="1" applyFill="1" applyBorder="1" applyAlignment="1">
      <x:alignment horizontal="right" vertical="center"/>
    </x:xf>
    <x:xf numFmtId="200" fontId="1" fillId="0" borderId="0" xfId="0" applyNumberFormat="1" applyFont="1" applyFill="1" applyBorder="1" applyAlignment="1">
      <x:alignment horizontal="right" vertical="center"/>
    </x:xf>
    <x:xf numFmtId="201" fontId="1" fillId="0" borderId="0" xfId="0" applyNumberFormat="1" applyFont="1" applyFill="1" applyBorder="1" applyAlignment="1">
      <x:alignment horizontal="right" vertical="center"/>
    </x:xf>
    <x:xf numFmtId="200" fontId="6" fillId="3" borderId="0" xfId="0" applyNumberFormat="1" applyFont="1" applyFill="1" applyBorder="1" applyAlignment="1">
      <x:alignment horizontal="right" vertical="center"/>
    </x:xf>
    <x:xf numFmtId="201" fontId="6" fillId="3" borderId="0" xfId="0" applyNumberFormat="1" applyFont="1" applyFill="1" applyBorder="1" applyAlignment="1">
      <x:alignment horizontal="right" vertical="center"/>
    </x:xf>
    <x:xf numFmtId="0" fontId="6" fillId="0" borderId="0" xfId="0" applyNumberFormat="1" applyFont="1" applyFill="1" applyBorder="1" applyAlignment="1">
      <x:alignment vertical="center"/>
    </x:xf>
    <x:xf numFmtId="201" fontId="1" fillId="3"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5" fillId="0" borderId="0" xfId="0" applyNumberFormat="1" applyFont="1" applyFill="1" applyBorder="1" applyAlignment="1">
      <x:alignment vertical="center" wrapText="1"/>
    </x:xf>
    <x:xf numFmtId="0" fontId="5" fillId="3" borderId="0" xfId="0" applyNumberFormat="1" applyFont="1" applyFill="1" applyBorder="1" applyAlignment="1">
      <x:alignment vertical="center" wrapText="1"/>
    </x:xf>
    <x:xf numFmtId="0" fontId="1" fillId="3" borderId="0" xfId="0" applyNumberFormat="1" applyFont="1" applyFill="1" applyBorder="1" applyAlignment="1">
      <x:alignment vertical="center" wrapText="1"/>
    </x:xf>
  </x:cellXfs>
  <x:cellStyles count="1">
    <x:cellStyle name="Normal" xfId="0"/>
  </x:cellStyles>
  <x:dxfs count="3">
    <x:dxf>
      <x:font>
        <x:b/>
        <x:color rgb="FFA5111E"/>
      </x:font>
      <x:fill>
        <x:patternFill patternType="solid">
          <x:bgColor rgb="FFFCE7E9"/>
        </x:patternFill>
      </x:fill>
    </x:dxf>
    <x:dxf>
      <x:font>
        <x:b/>
        <x:color rgb="FFA5111E"/>
      </x:font>
      <x:fill>
        <x:patternFill patternType="solid">
          <x:bgColor rgb="FFFCE7E9"/>
        </x:patternFill>
      </x:fill>
    </x:dxf>
    <x:dxf>
      <x:font>
        <x:b/>
        <x:color rgb="FFA5111E"/>
      </x:font>
      <x:fill>
        <x:patternFill patternType="solid">
          <x:bgColor rgb="FFFCE7E9"/>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d555e4af7bb84230" /><Relationship Type="http://schemas.openxmlformats.org/officeDocument/2006/relationships/theme" Target="/xl/theme/theme1.xml" Id="R0c35945c25ac4a37" /><Relationship Type="http://schemas.openxmlformats.org/officeDocument/2006/relationships/sharedStrings" Target="/xl/sharedStrings.xml" Id="R841a553a1d2642d1" /><Relationship Type="http://schemas.openxmlformats.org/officeDocument/2006/relationships/worksheet" Target="/xl/worksheets/sheet1.xml" Id="Re027fdcbc1dc42cf" /><Relationship Type="http://schemas.openxmlformats.org/officeDocument/2006/relationships/worksheet" Target="/xl/worksheets/sheet2.xml" Id="Rab178f45235240bc" /><Relationship Type="http://schemas.openxmlformats.org/officeDocument/2006/relationships/worksheet" Target="/xl/worksheets/sheet3.xml" Id="R2436e58132c14ae4" /><Relationship Type="http://schemas.openxmlformats.org/officeDocument/2006/relationships/worksheet" Target="/xl/worksheets/sheet4.xml" Id="Rfd27c29772a047a9" /></Relationships>
</file>

<file path=xl/tables/table1.xml><?xml version="1.0" encoding="utf-8"?>
<x:table xmlns:x="http://schemas.openxmlformats.org/spreadsheetml/2006/main" id="1" name="TeamShots" displayName="TeamShots" ref="A7:J135" headerRowCount="1" totalsRowCount="0" totalsRowShown="0">
  <x:autoFilter ref="A7:J135"/>
  <x:tableColumns count="10">
    <x:tableColumn id="1" name="Game ID"/>
    <x:tableColumn id="2" name="End"/>
    <x:tableColumn id="3" name="Team shot"/>
    <x:tableColumn id="4" name="Player"/>
    <x:tableColumn id="5" name="Shot family"/>
    <x:tableColumn id="6" name="Rotation"/>
    <x:tableColumn id="7" name="Grade 0–4 / X"/>
    <x:tableColumn id="8" name="Intended job / target"/>
    <x:tableColumn id="9" name="Outcome / context"/>
    <x:tableColumn id="10" name="Grade status"/>
  </x:tableColumns>
  <x:tableStyleInfo name="TableStyleMedium2" showFirstColumn="0" showLastColumn="0" showRowStripes="1" showColumnStripes="0"/>
</x:table>
</file>

<file path=xl/tables/table2.xml><?xml version="1.0" encoding="utf-8"?>
<x:table xmlns:x="http://schemas.openxmlformats.org/spreadsheetml/2006/main" id="2" name="ExampleShots" displayName="ExampleShots" ref="A7:J17" headerRowCount="1" totalsRowCount="0" totalsRowShown="0">
  <x:autoFilter ref="A7:J17"/>
  <x:tableColumns count="10">
    <x:tableColumn id="1" name="Game ID"/>
    <x:tableColumn id="2" name="End"/>
    <x:tableColumn id="3" name="Team shot"/>
    <x:tableColumn id="4" name="Player"/>
    <x:tableColumn id="5" name="Shot family"/>
    <x:tableColumn id="6" name="Rotation"/>
    <x:tableColumn id="7" name="Grade 0–4 / X"/>
    <x:tableColumn id="8" name="Intended job / target"/>
    <x:tableColumn id="9" name="Outcome / context"/>
    <x:tableColumn id="10" name="Grade statu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5cd9dc2ee62746d7" /></Relationships>
</file>

<file path=xl/worksheets/_rels/sheet3.xml.rels>&#65279;<?xml version="1.0" encoding="utf-8"?><Relationships xmlns="http://schemas.openxmlformats.org/package/2006/relationships"><Relationship Type="http://schemas.openxmlformats.org/officeDocument/2006/relationships/table" Target="/xl/tables/table2.xml" Id="R469af283cc8c454f" /></Relationships>
</file>

<file path=xl/worksheets/sheet1.xml><?xml version="1.0" encoding="utf-8"?>
<x:worksheet xmlns:x="http://schemas.openxmlformats.org/spreadsheetml/2006/main">
  <x:sheetPr>
    <x:tabColor rgb="FF082958"/>
  </x:sheetPr>
  <x:sheetViews>
    <x:sheetView showGridLines="0" workbookViewId="0"/>
  </x:sheetViews>
  <x:sheetFormatPr defaultRowHeight="15"/>
  <x:cols>
    <x:col min="1" max="1" width="34" hidden="0" customWidth="1"/>
    <x:col min="2" max="2" width="15" hidden="0" customWidth="1"/>
    <x:col min="3" max="3" width="15" hidden="0" customWidth="1"/>
    <x:col min="4" max="4" width="14" hidden="0" customWidth="1"/>
    <x:col min="5" max="5" width="3" hidden="0" customWidth="1"/>
    <x:col min="6" max="6" width="24" hidden="0" customWidth="1"/>
    <x:col min="7" max="7" width="27" hidden="0" customWidth="1"/>
    <x:col min="8" max="8" width="3" hidden="0" customWidth="1"/>
  </x:cols>
  <x:sheetData>
    <x:row r="1" ht="24" customHeight="1">
      <x:c r="A1" s="2"/>
      <x:c r="B1" s="2"/>
      <x:c r="C1" s="2"/>
      <x:c r="D1" s="2"/>
      <x:c r="E1" s="2"/>
      <x:c r="F1" s="2"/>
      <x:c r="G1" s="2"/>
      <x:c r="H1" s="2"/>
    </x:row>
    <x:row r="2" ht="29" customHeight="1">
      <x:c r="A2" s="3" t="str">
        <x:v>HouseCall | Team shot statistics</x:v>
      </x:c>
      <x:c r="B2" s="2"/>
      <x:c r="C2" s="2"/>
      <x:c r="D2" s="2"/>
      <x:c r="E2" s="2"/>
      <x:c r="F2" s="2"/>
      <x:c r="G2" s="2"/>
      <x:c r="H2" s="2"/>
    </x:row>
    <x:row r="3" ht="24" customHeight="1">
      <x:c r="A3" s="2" t="str">
        <x:v>Learn the game. Love the game.</x:v>
      </x:c>
      <x:c r="B3" s="2"/>
      <x:c r="C3" s="2"/>
      <x:c r="D3" s="2"/>
      <x:c r="E3" s="2"/>
      <x:c r="F3" s="2"/>
      <x:c r="G3" s="2"/>
      <x:c r="H3" s="2"/>
    </x:row>
    <x:row r="4" ht="24" customHeight="1">
      <x:c r="A4" s="2"/>
      <x:c r="B4" s="2"/>
      <x:c r="C4" s="2"/>
      <x:c r="D4" s="2"/>
      <x:c r="E4" s="2"/>
      <x:c r="F4" s="2"/>
      <x:c r="G4" s="2"/>
      <x:c r="H4" s="2"/>
    </x:row>
    <x:row r="5" ht="24" customHeight="1">
      <x:c r="A5" s="2" t="str">
        <x:v>Game ID filter</x:v>
      </x:c>
      <x:c r="B5" s="5"/>
      <x:c r="C5" s="4" t="str">
        <x:v>Blank = all games</x:v>
      </x:c>
      <x:c r="D5" s="4"/>
      <x:c r="E5" s="2"/>
      <x:c r="F5" s="2"/>
      <x:c r="G5" s="2"/>
      <x:c r="H5" s="2"/>
    </x:row>
    <x:row r="6" ht="24" customHeight="1">
      <x:c r="A6" s="4" t="str">
        <x:v>Start: enter your roster, then fill in Shot log. Read me explains scoring and interpretation.</x:v>
      </x:c>
      <x:c r="B6" s="2"/>
      <x:c r="C6" s="2"/>
      <x:c r="D6" s="2"/>
      <x:c r="E6" s="2"/>
      <x:c r="F6" s="2"/>
      <x:c r="G6" s="2"/>
      <x:c r="H6" s="2"/>
    </x:row>
    <x:row r="7" ht="24" customHeight="1">
      <x:c r="A7" s="2"/>
      <x:c r="B7" s="2"/>
      <x:c r="C7" s="2"/>
      <x:c r="D7" s="2"/>
      <x:c r="E7" s="2"/>
      <x:c r="F7" s="2"/>
      <x:c r="G7" s="2"/>
      <x:c r="H7" s="2"/>
    </x:row>
    <x:row r="8" ht="32" customHeight="1">
      <x:c r="A8" s="13" t="str">
        <x:v>Group</x:v>
      </x:c>
      <x:c r="B8" s="13" t="str">
        <x:v>Graded shots</x:v>
      </x:c>
      <x:c r="C8" s="13" t="str">
        <x:v>Grade points</x:v>
      </x:c>
      <x:c r="D8" s="13" t="str">
        <x:v>Shot %</x:v>
      </x:c>
      <x:c r="E8" s="2"/>
      <x:c r="F8" s="13" t="str">
        <x:v>Player code</x:v>
      </x:c>
      <x:c r="G8" s="13" t="str">
        <x:v>Name (edit)</x:v>
      </x:c>
      <x:c r="H8" s="2"/>
    </x:row>
    <x:row r="9" ht="30" customHeight="1">
      <x:c r="A9" s="14" t="str">
        <x:v>TEAM</x:v>
      </x:c>
      <x:c r="B9" s="22" t="n">
        <x:f>IF($B$5="",COUNTIFS('Shot log'!$J$8:$J$135,"Graded"),COUNTIFS('Shot log'!$J$8:$J$135,"Graded",'Shot log'!$A$8:$A$135,$B$5))</x:f>
        <x:v>0</x:v>
      </x:c>
      <x:c r="C9" s="22" t="str">
        <x:f>IF(B9=0,"",IF($B$5="",SUMIFS('Shot log'!$G$8:$G$135,'Shot log'!$J$8:$J$135,"Graded"),SUMIFS('Shot log'!$G$8:$G$135,'Shot log'!$J$8:$J$135,"Graded",'Shot log'!$A$8:$A$135,$B$5)))</x:f>
      </x:c>
      <x:c r="D9" s="23" t="str">
        <x:f>IF(B9=0,"",C9/(4*B9))</x:f>
      </x:c>
      <x:c r="E9" s="2"/>
      <x:c r="F9" s="2" t="str">
        <x:v>P1</x:v>
      </x:c>
      <x:c r="G9" s="5"/>
      <x:c r="H9" s="2"/>
    </x:row>
    <x:row r="10" ht="24" customHeight="1">
      <x:c r="A10" s="2"/>
      <x:c r="B10" s="24"/>
      <x:c r="C10" s="24"/>
      <x:c r="D10" s="25"/>
      <x:c r="E10" s="2"/>
      <x:c r="F10" s="2" t="str">
        <x:v>P2</x:v>
      </x:c>
      <x:c r="G10" s="5"/>
      <x:c r="H10" s="2"/>
    </x:row>
    <x:row r="11" ht="24" customHeight="1">
      <x:c r="A11" s="2"/>
      <x:c r="B11" s="24"/>
      <x:c r="C11" s="24"/>
      <x:c r="D11" s="25"/>
      <x:c r="E11" s="2"/>
      <x:c r="F11" s="2" t="str">
        <x:v>P3</x:v>
      </x:c>
      <x:c r="G11" s="5"/>
      <x:c r="H11" s="2"/>
    </x:row>
    <x:row r="12" ht="26" customHeight="1">
      <x:c r="A12" s="15" t="str">
        <x:v>BY PLAYER</x:v>
      </x:c>
      <x:c r="B12" s="26"/>
      <x:c r="C12" s="26"/>
      <x:c r="D12" s="27"/>
      <x:c r="E12" s="2"/>
      <x:c r="F12" s="2" t="str">
        <x:v>P4</x:v>
      </x:c>
      <x:c r="G12" s="5"/>
      <x:c r="H12" s="2"/>
    </x:row>
    <x:row r="13" ht="24" customHeight="1">
      <x:c r="A13" s="2" t="str">
        <x:f>IF(G9="","P1","P1 - "&amp;G9)</x:f>
        <x:v>P1</x:v>
      </x:c>
      <x:c r="B13" s="24" t="n">
        <x:f>IF($B$5="",COUNTIFS('Shot log'!$J$8:$J$135,"Graded",'Shot log'!$D$8:$D$135,"P1"),COUNTIFS('Shot log'!$J$8:$J$135,"Graded",'Shot log'!$D$8:$D$135,"P1",'Shot log'!$A$8:$A$135,$B$5))</x:f>
        <x:v>0</x:v>
      </x:c>
      <x:c r="C13" s="24" t="str">
        <x:f>IF(B13=0,"",IF($B$5="",SUMIFS('Shot log'!$G$8:$G$135,'Shot log'!$J$8:$J$135,"Graded",'Shot log'!$D$8:$D$135,"P1"),SUMIFS('Shot log'!$G$8:$G$135,'Shot log'!$J$8:$J$135,"Graded",'Shot log'!$D$8:$D$135,"P1",'Shot log'!$A$8:$A$135,$B$5)))</x:f>
      </x:c>
      <x:c r="D13" s="25" t="str">
        <x:f>IF(B13=0,"",C13/(4*B13))</x:f>
      </x:c>
      <x:c r="E13" s="2"/>
      <x:c r="F13" s="2"/>
      <x:c r="G13" s="2"/>
      <x:c r="H13" s="2"/>
    </x:row>
    <x:row r="14" ht="24" customHeight="1">
      <x:c r="A14" s="2" t="str">
        <x:f>IF(G10="","P2","P2 - "&amp;G10)</x:f>
        <x:v>P2</x:v>
      </x:c>
      <x:c r="B14" s="24" t="n">
        <x:f>IF($B$5="",COUNTIFS('Shot log'!$J$8:$J$135,"Graded",'Shot log'!$D$8:$D$135,"P2"),COUNTIFS('Shot log'!$J$8:$J$135,"Graded",'Shot log'!$D$8:$D$135,"P2",'Shot log'!$A$8:$A$135,$B$5))</x:f>
        <x:v>0</x:v>
      </x:c>
      <x:c r="C14" s="24" t="str">
        <x:f>IF(B14=0,"",IF($B$5="",SUMIFS('Shot log'!$G$8:$G$135,'Shot log'!$J$8:$J$135,"Graded",'Shot log'!$D$8:$D$135,"P2"),SUMIFS('Shot log'!$G$8:$G$135,'Shot log'!$J$8:$J$135,"Graded",'Shot log'!$D$8:$D$135,"P2",'Shot log'!$A$8:$A$135,$B$5)))</x:f>
      </x:c>
      <x:c r="D14" s="25" t="str">
        <x:f>IF(B14=0,"",C14/(4*B14))</x:f>
      </x:c>
      <x:c r="E14" s="2"/>
      <x:c r="F14" s="4" t="str">
        <x:v>Same roster across games.</x:v>
      </x:c>
      <x:c r="G14" s="2"/>
      <x:c r="H14" s="2"/>
    </x:row>
    <x:row r="15" ht="24" customHeight="1">
      <x:c r="A15" s="2" t="str">
        <x:f>IF(G11="","P3","P3 - "&amp;G11)</x:f>
        <x:v>P3</x:v>
      </x:c>
      <x:c r="B15" s="24" t="n">
        <x:f>IF($B$5="",COUNTIFS('Shot log'!$J$8:$J$135,"Graded",'Shot log'!$D$8:$D$135,"P3"),COUNTIFS('Shot log'!$J$8:$J$135,"Graded",'Shot log'!$D$8:$D$135,"P3",'Shot log'!$A$8:$A$135,$B$5))</x:f>
        <x:v>0</x:v>
      </x:c>
      <x:c r="C15" s="24" t="str">
        <x:f>IF(B15=0,"",IF($B$5="",SUMIFS('Shot log'!$G$8:$G$135,'Shot log'!$J$8:$J$135,"Graded",'Shot log'!$D$8:$D$135,"P3"),SUMIFS('Shot log'!$G$8:$G$135,'Shot log'!$J$8:$J$135,"Graded",'Shot log'!$D$8:$D$135,"P3",'Shot log'!$A$8:$A$135,$B$5)))</x:f>
      </x:c>
      <x:c r="D15" s="25" t="str">
        <x:f>IF(B15=0,"",C15/(4*B15))</x:f>
      </x:c>
      <x:c r="E15" s="2"/>
      <x:c r="F15" s="4" t="str">
        <x:v>Changed lineup? Use a new copy.</x:v>
      </x:c>
      <x:c r="G15" s="2"/>
      <x:c r="H15" s="2"/>
    </x:row>
    <x:row r="16" ht="24" customHeight="1">
      <x:c r="A16" s="2" t="str">
        <x:f>IF(G12="","P4","P4 - "&amp;G12)</x:f>
        <x:v>P4</x:v>
      </x:c>
      <x:c r="B16" s="24" t="n">
        <x:f>IF($B$5="",COUNTIFS('Shot log'!$J$8:$J$135,"Graded",'Shot log'!$D$8:$D$135,"P4"),COUNTIFS('Shot log'!$J$8:$J$135,"Graded",'Shot log'!$D$8:$D$135,"P4",'Shot log'!$A$8:$A$135,$B$5))</x:f>
        <x:v>0</x:v>
      </x:c>
      <x:c r="C16" s="24" t="str">
        <x:f>IF(B16=0,"",IF($B$5="",SUMIFS('Shot log'!$G$8:$G$135,'Shot log'!$J$8:$J$135,"Graded",'Shot log'!$D$8:$D$135,"P4"),SUMIFS('Shot log'!$G$8:$G$135,'Shot log'!$J$8:$J$135,"Graded",'Shot log'!$D$8:$D$135,"P4",'Shot log'!$A$8:$A$135,$B$5)))</x:f>
      </x:c>
      <x:c r="D16" s="25" t="str">
        <x:f>IF(B16=0,"",C16/(4*B16))</x:f>
      </x:c>
      <x:c r="E16" s="2"/>
      <x:c r="F16" s="2"/>
      <x:c r="G16" s="2"/>
      <x:c r="H16" s="2"/>
    </x:row>
    <x:row r="17" ht="24" customHeight="1">
      <x:c r="A17" s="2" t="str">
        <x:v>Unassigned / other</x:v>
      </x:c>
      <x:c r="B17" s="24" t="n">
        <x:f>B9-SUM(B13:B16)</x:f>
        <x:v>0</x:v>
      </x:c>
      <x:c r="C17" s="24" t="str">
        <x:f>IF(B17=0,"",C9-SUM(C13:C16))</x:f>
      </x:c>
      <x:c r="D17" s="25" t="str">
        <x:f>IF(B17=0,"",C17/(4*B17))</x:f>
      </x:c>
      <x:c r="E17" s="2"/>
      <x:c r="F17" s="2"/>
      <x:c r="G17" s="2"/>
      <x:c r="H17" s="2"/>
    </x:row>
    <x:row r="18" ht="26" customHeight="1">
      <x:c r="A18" s="2"/>
      <x:c r="B18" s="24"/>
      <x:c r="C18" s="24"/>
      <x:c r="D18" s="25"/>
      <x:c r="E18" s="2"/>
      <x:c r="F18" s="15" t="str">
        <x:v>LOG COVERAGE</x:v>
      </x:c>
      <x:c r="G18" s="15"/>
      <x:c r="H18" s="2"/>
    </x:row>
    <x:row r="19" ht="24" customHeight="1">
      <x:c r="A19" s="2"/>
      <x:c r="B19" s="24"/>
      <x:c r="C19" s="24"/>
      <x:c r="D19" s="25"/>
      <x:c r="E19" s="2"/>
      <x:c r="F19" s="2" t="str">
        <x:v>Ungraded rows</x:v>
      </x:c>
      <x:c r="G19" s="17" t="n">
        <x:f>IF($B$5="",COUNTIFS('Shot log'!$J$8:$J$135,"Ungraded"),COUNTIFS('Shot log'!$J$8:$J$135,"Ungraded",'Shot log'!$A$8:$A$135,$B$5))</x:f>
        <x:v>0</x:v>
      </x:c>
      <x:c r="H19" s="2"/>
    </x:row>
    <x:row r="20" ht="26" customHeight="1">
      <x:c r="A20" s="15" t="str">
        <x:v>BY SHOT FAMILY</x:v>
      </x:c>
      <x:c r="B20" s="26"/>
      <x:c r="C20" s="26"/>
      <x:c r="D20" s="27"/>
      <x:c r="E20" s="2"/>
      <x:c r="F20" s="2" t="str">
        <x:v>Excluded (X)</x:v>
      </x:c>
      <x:c r="G20" s="17" t="n">
        <x:f>IF($B$5="",COUNTIFS('Shot log'!$J$8:$J$135,"Excluded"),COUNTIFS('Shot log'!$J$8:$J$135,"Excluded",'Shot log'!$A$8:$A$135,$B$5))</x:f>
        <x:v>0</x:v>
      </x:c>
      <x:c r="H20" s="2"/>
    </x:row>
    <x:row r="21" ht="24" customHeight="1">
      <x:c r="A21" s="2" t="str">
        <x:v>Draw</x:v>
      </x:c>
      <x:c r="B21" s="24" t="n">
        <x:f>IF($B$5="",COUNTIFS('Shot log'!$J$8:$J$135,"Graded",'Shot log'!$E$8:$E$135,"Draw"),COUNTIFS('Shot log'!$J$8:$J$135,"Graded",'Shot log'!$E$8:$E$135,"Draw",'Shot log'!$A$8:$A$135,$B$5))</x:f>
        <x:v>0</x:v>
      </x:c>
      <x:c r="C21" s="24" t="str">
        <x:f>IF(B21=0,"",IF($B$5="",SUMIFS('Shot log'!$G$8:$G$135,'Shot log'!$J$8:$J$135,"Graded",'Shot log'!$E$8:$E$135,"Draw"),SUMIFS('Shot log'!$G$8:$G$135,'Shot log'!$J$8:$J$135,"Graded",'Shot log'!$E$8:$E$135,"Draw",'Shot log'!$A$8:$A$135,$B$5)))</x:f>
      </x:c>
      <x:c r="D21" s="25" t="str">
        <x:f>IF(B21=0,"",C21/(4*B21))</x:f>
      </x:c>
      <x:c r="E21" s="2"/>
      <x:c r="F21" s="2" t="str">
        <x:v>Fix grade rows</x:v>
      </x:c>
      <x:c r="G21" s="17" t="n">
        <x:f>IF($B$5="",COUNTIFS('Shot log'!$J$8:$J$135,"Fix grade"),COUNTIFS('Shot log'!$J$8:$J$135,"Fix grade",'Shot log'!$A$8:$A$135,$B$5))</x:f>
        <x:v>0</x:v>
      </x:c>
      <x:c r="H21" s="2"/>
    </x:row>
    <x:row r="22" ht="24" customHeight="1">
      <x:c r="A22" s="2" t="str">
        <x:v>Hit</x:v>
      </x:c>
      <x:c r="B22" s="24" t="n">
        <x:f>IF($B$5="",COUNTIFS('Shot log'!$J$8:$J$135,"Graded",'Shot log'!$E$8:$E$135,"Hit"),COUNTIFS('Shot log'!$J$8:$J$135,"Graded",'Shot log'!$E$8:$E$135,"Hit",'Shot log'!$A$8:$A$135,$B$5))</x:f>
        <x:v>0</x:v>
      </x:c>
      <x:c r="C22" s="24" t="str">
        <x:f>IF(B22=0,"",IF($B$5="",SUMIFS('Shot log'!$G$8:$G$135,'Shot log'!$J$8:$J$135,"Graded",'Shot log'!$E$8:$E$135,"Hit"),SUMIFS('Shot log'!$G$8:$G$135,'Shot log'!$J$8:$J$135,"Graded",'Shot log'!$E$8:$E$135,"Hit",'Shot log'!$A$8:$A$135,$B$5)))</x:f>
      </x:c>
      <x:c r="D22" s="25" t="str">
        <x:f>IF(B22=0,"",C22/(4*B22))</x:f>
      </x:c>
      <x:c r="E22" s="2"/>
      <x:c r="F22" s="2"/>
      <x:c r="G22" s="2"/>
      <x:c r="H22" s="2"/>
    </x:row>
    <x:row r="23" ht="24" customHeight="1">
      <x:c r="A23" s="2" t="str">
        <x:v>Unassigned / other</x:v>
      </x:c>
      <x:c r="B23" s="24" t="n">
        <x:f>B9-SUM(B21:B22)</x:f>
        <x:v>0</x:v>
      </x:c>
      <x:c r="C23" s="24" t="str">
        <x:f>IF(B23=0,"",C9-SUM(C21:C22))</x:f>
      </x:c>
      <x:c r="D23" s="25" t="str">
        <x:f>IF(B23=0,"",C23/(4*B23))</x:f>
      </x:c>
      <x:c r="E23" s="2"/>
      <x:c r="F23" s="4" t="str">
        <x:v>Blank grade stays out of the rate.</x:v>
      </x:c>
      <x:c r="G23" s="4"/>
      <x:c r="H23" s="2"/>
    </x:row>
    <x:row r="24" ht="24" customHeight="1">
      <x:c r="A24" s="2"/>
      <x:c r="B24" s="24"/>
      <x:c r="C24" s="24"/>
      <x:c r="D24" s="25"/>
      <x:c r="E24" s="2"/>
      <x:c r="F24" s="4" t="str">
        <x:v>Numeric 0 counts as a graded miss.</x:v>
      </x:c>
      <x:c r="G24" s="4"/>
      <x:c r="H24" s="2"/>
    </x:row>
    <x:row r="25" ht="24" customHeight="1">
      <x:c r="A25" s="2"/>
      <x:c r="B25" s="24"/>
      <x:c r="C25" s="24"/>
      <x:c r="D25" s="25"/>
      <x:c r="E25" s="2"/>
      <x:c r="F25" s="4" t="str">
        <x:v>X is excluded; give the reason.</x:v>
      </x:c>
      <x:c r="G25" s="4"/>
      <x:c r="H25" s="2"/>
    </x:row>
    <x:row r="26" ht="26" customHeight="1">
      <x:c r="A26" s="15" t="str">
        <x:v>BY ROTATION (FROM ABOVE)</x:v>
      </x:c>
      <x:c r="B26" s="26"/>
      <x:c r="C26" s="26"/>
      <x:c r="D26" s="27"/>
      <x:c r="E26" s="2"/>
      <x:c r="F26" s="4"/>
      <x:c r="G26" s="4"/>
      <x:c r="H26" s="2"/>
    </x:row>
    <x:row r="27" ht="24" customHeight="1">
      <x:c r="A27" s="2" t="str">
        <x:v>Clockwise (CW)</x:v>
      </x:c>
      <x:c r="B27" s="24" t="n">
        <x:f>IF($B$5="",COUNTIFS('Shot log'!$J$8:$J$135,"Graded",'Shot log'!$F$8:$F$135,"CW"),COUNTIFS('Shot log'!$J$8:$J$135,"Graded",'Shot log'!$F$8:$F$135,"CW",'Shot log'!$A$8:$A$135,$B$5))</x:f>
        <x:v>0</x:v>
      </x:c>
      <x:c r="C27" s="24" t="str">
        <x:f>IF(B27=0,"",IF($B$5="",SUMIFS('Shot log'!$G$8:$G$135,'Shot log'!$J$8:$J$135,"Graded",'Shot log'!$F$8:$F$135,"CW"),SUMIFS('Shot log'!$G$8:$G$135,'Shot log'!$J$8:$J$135,"Graded",'Shot log'!$F$8:$F$135,"CW",'Shot log'!$A$8:$A$135,$B$5)))</x:f>
      </x:c>
      <x:c r="D27" s="25" t="str">
        <x:f>IF(B27=0,"",C27/(4*B27))</x:f>
      </x:c>
      <x:c r="E27" s="2"/>
      <x:c r="F27" s="4" t="str">
        <x:v>Unassigned = missing or invalid</x:v>
      </x:c>
      <x:c r="G27" s="4"/>
      <x:c r="H27" s="2"/>
    </x:row>
    <x:row r="28" ht="24" customHeight="1">
      <x:c r="A28" s="2" t="str">
        <x:v>Counter-clockwise (CCW)</x:v>
      </x:c>
      <x:c r="B28" s="24" t="n">
        <x:f>IF($B$5="",COUNTIFS('Shot log'!$J$8:$J$135,"Graded",'Shot log'!$F$8:$F$135,"CCW"),COUNTIFS('Shot log'!$J$8:$J$135,"Graded",'Shot log'!$F$8:$F$135,"CCW",'Shot log'!$A$8:$A$135,$B$5))</x:f>
        <x:v>0</x:v>
      </x:c>
      <x:c r="C28" s="24" t="str">
        <x:f>IF(B28=0,"",IF($B$5="",SUMIFS('Shot log'!$G$8:$G$135,'Shot log'!$J$8:$J$135,"Graded",'Shot log'!$F$8:$F$135,"CCW"),SUMIFS('Shot log'!$G$8:$G$135,'Shot log'!$J$8:$J$135,"Graded",'Shot log'!$F$8:$F$135,"CCW",'Shot log'!$A$8:$A$135,$B$5)))</x:f>
      </x:c>
      <x:c r="D28" s="25" t="str">
        <x:f>IF(B28=0,"",C28/(4*B28))</x:f>
      </x:c>
      <x:c r="E28" s="2"/>
      <x:c r="F28" s="4" t="str">
        <x:v>player, shot family or rotation.</x:v>
      </x:c>
      <x:c r="G28" s="4"/>
      <x:c r="H28" s="2"/>
    </x:row>
    <x:row r="29" ht="24" customHeight="1">
      <x:c r="A29" s="2" t="str">
        <x:v>Unassigned / other</x:v>
      </x:c>
      <x:c r="B29" s="24" t="n">
        <x:f>B9-SUM(B27:B28)</x:f>
        <x:v>0</x:v>
      </x:c>
      <x:c r="C29" s="24" t="str">
        <x:f>IF(B29=0,"",C9-SUM(C27:C28))</x:f>
      </x:c>
      <x:c r="D29" s="25" t="str">
        <x:f>IF(B29=0,"",C29/(4*B29))</x:f>
      </x:c>
      <x:c r="E29" s="2"/>
      <x:c r="F29" s="4"/>
      <x:c r="G29" s="4"/>
      <x:c r="H29" s="2"/>
    </x:row>
    <x:row r="30" ht="24" customHeight="1">
      <x:c r="A30" s="2"/>
      <x:c r="B30" s="2"/>
      <x:c r="C30" s="2"/>
      <x:c r="D30" s="2"/>
      <x:c r="E30" s="2"/>
      <x:c r="F30" s="4" t="str">
        <x:v>Fix entries before comparing rates.</x:v>
      </x:c>
      <x:c r="G30" s="4"/>
      <x:c r="H30" s="2"/>
    </x:row>
    <x:row r="31" ht="24" customHeight="1">
      <x:c r="A31" s="2"/>
      <x:c r="B31" s="2"/>
      <x:c r="C31" s="2"/>
      <x:c r="D31" s="2"/>
      <x:c r="E31" s="2"/>
      <x:c r="F31" s="2"/>
      <x:c r="G31" s="2"/>
      <x:c r="H31" s="2"/>
    </x:row>
    <x:row r="32" ht="24" customHeight="1">
      <x:c r="A32" s="4" t="str">
        <x:v>Shot % = grade points ÷ (4 × graded shots). Every graded attempt has equal weight.</x:v>
      </x:c>
      <x:c r="B32" s="4"/>
      <x:c r="C32" s="4"/>
      <x:c r="D32" s="4"/>
      <x:c r="E32" s="4"/>
      <x:c r="F32" s="4"/>
      <x:c r="G32" s="4"/>
      <x:c r="H32" s="4"/>
    </x:row>
    <x:row r="33" ht="24" customHeight="1">
      <x:c r="A33" s="4" t="str">
        <x:v>A subjective execution rating, not the chance of making a shot or winning a game.</x:v>
      </x:c>
      <x:c r="B33" s="4"/>
      <x:c r="C33" s="4"/>
      <x:c r="D33" s="4"/>
      <x:c r="E33" s="4"/>
      <x:c r="F33" s="4"/>
      <x:c r="G33" s="4"/>
      <x:c r="H33" s="4"/>
    </x:row>
    <x:row r="34" ht="24" customHeight="1">
      <x:c r="A34" s="4" t="str">
        <x:v>Compare similar shots and roles. A few attempts are a starting point for practice, not a ranking.</x:v>
      </x:c>
      <x:c r="B34" s="4"/>
      <x:c r="C34" s="4"/>
      <x:c r="D34" s="4"/>
      <x:c r="E34" s="4"/>
      <x:c r="F34" s="4"/>
      <x:c r="G34" s="4"/>
      <x:c r="H34" s="4"/>
    </x:row>
    <x:row r="35" ht="24" customHeight="1">
      <x:c r="A35" s="4"/>
      <x:c r="B35" s="4"/>
      <x:c r="C35" s="4"/>
      <x:c r="D35" s="4"/>
      <x:c r="E35" s="4"/>
      <x:c r="F35" s="4"/>
      <x:c r="G35" s="4"/>
      <x:c r="H35" s="4"/>
    </x:row>
    <x:row r="36" ht="24" customHeight="1">
      <x:c r="A36" s="4" t="str">
        <x:v>Yellow = editable input. Percentages stay blank until at least one valid grade exists.</x:v>
      </x:c>
      <x:c r="B36" s="4"/>
      <x:c r="C36" s="4"/>
      <x:c r="D36" s="4"/>
      <x:c r="E36" s="4"/>
      <x:c r="F36" s="4"/>
      <x:c r="G36" s="4"/>
      <x:c r="H36" s="4"/>
    </x:row>
    <x:row r="37" ht="24" customHeight="1">
      <x:c r="A37" s="4"/>
      <x:c r="B37" s="4"/>
      <x:c r="C37" s="4"/>
      <x:c r="D37" s="4"/>
      <x:c r="E37" s="4"/>
      <x:c r="F37" s="4"/>
      <x:c r="G37" s="4"/>
      <x:c r="H37" s="4"/>
    </x:row>
    <x:row r="38" ht="24" customHeight="1">
      <x:c r="A38" s="4" t="str">
        <x:v>© 2026 Mary Deuhs / HouseCall. Free noncommercial educational use; keep credit intact. Not for resale.</x:v>
      </x:c>
      <x:c r="B38" s="4"/>
      <x:c r="C38" s="4"/>
      <x:c r="D38" s="4"/>
      <x:c r="E38" s="4"/>
      <x:c r="F38" s="4"/>
      <x:c r="G38" s="4"/>
      <x:c r="H38" s="4"/>
    </x:row>
    <x:row r="39" ht="24" customHeight="1">
      <x:c r="A39" s="2"/>
      <x:c r="B39" s="2"/>
      <x:c r="C39" s="2"/>
      <x:c r="D39" s="2"/>
      <x:c r="E39" s="2"/>
      <x:c r="F39" s="2"/>
      <x:c r="G39" s="2"/>
      <x:c r="H39" s="2"/>
    </x:row>
  </x:sheetData>
  <x:conditionalFormatting sqref="G21:G21">
    <x:cfRule type="cellIs" dxfId="2" priority="1" operator="greaterThan">
      <x:formula>0</x:formula>
    </x:cfRule>
  </x:conditionalFormatting>
  <x:pageMargins left="0.7" right="0.7" top="0.75" bottom="0.75" header="0.3" footer="0.3"/>
</x:worksheet>
</file>

<file path=xl/worksheets/sheet2.xml><?xml version="1.0" encoding="utf-8"?>
<x:worksheet xmlns:x="http://schemas.openxmlformats.org/spreadsheetml/2006/main">
  <x:sheetPr>
    <x:tabColor rgb="FF9FB0C7"/>
  </x:sheetPr>
  <x:sheetViews>
    <x:sheetView showGridLines="0" workbookViewId="0">
      <x:pane xSplit="4" ySplit="7" topLeftCell="E8" activePane="bottomRight" state="frozen"/>
    </x:sheetView>
  </x:sheetViews>
  <x:sheetFormatPr defaultRowHeight="15"/>
  <x:cols>
    <x:col min="1" max="1" width="17" hidden="0" customWidth="1"/>
    <x:col min="2" max="2" width="7" hidden="0" customWidth="1"/>
    <x:col min="3" max="3" width="11" hidden="0" customWidth="1"/>
    <x:col min="4" max="4" width="9" hidden="0" customWidth="1"/>
    <x:col min="5" max="5" width="12" hidden="0" customWidth="1"/>
    <x:col min="6" max="6" width="11" hidden="0" customWidth="1"/>
    <x:col min="7" max="7" width="13" hidden="0" customWidth="1"/>
    <x:col min="8" max="8" width="33" hidden="0" customWidth="1"/>
    <x:col min="9" max="9" width="35" hidden="0" customWidth="1"/>
    <x:col min="10" max="10" width="15" hidden="0" customWidth="1"/>
  </x:cols>
  <x:sheetData>
    <x:row r="1" ht="24" customHeight="1">
      <x:c r="A1" s="2"/>
      <x:c r="B1" s="2"/>
      <x:c r="C1" s="2"/>
      <x:c r="D1" s="2"/>
      <x:c r="E1" s="2"/>
      <x:c r="F1" s="2"/>
      <x:c r="G1" s="2"/>
      <x:c r="H1" s="2"/>
      <x:c r="I1" s="2"/>
      <x:c r="J1" s="2"/>
    </x:row>
    <x:row r="2" ht="29" customHeight="1">
      <x:c r="A2" s="3" t="str">
        <x:v>HouseCall | Team shot log</x:v>
      </x:c>
      <x:c r="B2" s="2"/>
      <x:c r="C2" s="2"/>
      <x:c r="D2" s="2"/>
      <x:c r="E2" s="2"/>
      <x:c r="F2" s="2"/>
      <x:c r="G2" s="2"/>
      <x:c r="H2" s="2"/>
      <x:c r="I2" s="2"/>
      <x:c r="J2" s="2"/>
    </x:row>
    <x:row r="3" ht="24" customHeight="1">
      <x:c r="A3" s="4" t="str">
        <x:v>Enter one team shot per row. Yellow cells are inputs; the final column calculates automatically.</x:v>
      </x:c>
      <x:c r="B3" s="4"/>
      <x:c r="C3" s="4"/>
      <x:c r="D3" s="4"/>
      <x:c r="E3" s="4"/>
      <x:c r="F3" s="4"/>
      <x:c r="G3" s="4"/>
      <x:c r="H3" s="4"/>
      <x:c r="I3" s="4"/>
      <x:c r="J3" s="4"/>
    </x:row>
    <x:row r="4" ht="24" customHeight="1">
      <x:c r="A4" s="4" t="str">
        <x:v>CW / CCW = clockwise / counter-clockwise rotation viewed from above. P1–P4 refer to your roster on Summary.</x:v>
      </x:c>
      <x:c r="B4" s="4"/>
      <x:c r="C4" s="4"/>
      <x:c r="D4" s="4"/>
      <x:c r="E4" s="4"/>
      <x:c r="F4" s="4"/>
      <x:c r="G4" s="4"/>
      <x:c r="H4" s="4"/>
      <x:c r="I4" s="4"/>
      <x:c r="J4" s="4"/>
    </x:row>
    <x:row r="5" ht="24" customHeight="1">
      <x:c r="A5" s="4" t="str">
        <x:v>Capacity: 128 shots (two full 8-end games). Reuse one Game ID per game. Summary game filter is on Summary!B5.</x:v>
      </x:c>
      <x:c r="B5" s="4"/>
      <x:c r="C5" s="4"/>
      <x:c r="D5" s="4"/>
      <x:c r="E5" s="4"/>
      <x:c r="F5" s="4"/>
      <x:c r="G5" s="4"/>
      <x:c r="H5" s="4"/>
      <x:c r="I5" s="4"/>
      <x:c r="J5" s="4"/>
    </x:row>
    <x:row r="6" ht="24" customHeight="1">
      <x:c r="A6" s="4" t="str">
        <x:v>Grade 0–4; X = excluded (give reason); blank = ungraded. Record the intended job before the shot.</x:v>
      </x:c>
      <x:c r="B6" s="4"/>
      <x:c r="C6" s="4"/>
      <x:c r="D6" s="4"/>
      <x:c r="E6" s="4"/>
      <x:c r="F6" s="4"/>
      <x:c r="G6" s="4"/>
      <x:c r="H6" s="4"/>
      <x:c r="I6" s="4"/>
      <x:c r="J6" s="4"/>
    </x:row>
    <x:row r="7" ht="38" customHeight="1">
      <x:c r="A7" s="13" t="str">
        <x:v>Game ID</x:v>
      </x:c>
      <x:c r="B7" s="13" t="str">
        <x:v>End</x:v>
      </x:c>
      <x:c r="C7" s="13" t="str">
        <x:v>Team shot</x:v>
      </x:c>
      <x:c r="D7" s="13" t="str">
        <x:v>Player</x:v>
      </x:c>
      <x:c r="E7" s="13" t="str">
        <x:v>Shot family</x:v>
      </x:c>
      <x:c r="F7" s="13" t="str">
        <x:v>Rotation</x:v>
      </x:c>
      <x:c r="G7" s="13" t="str">
        <x:v>Grade 0–4 / X</x:v>
      </x:c>
      <x:c r="H7" s="13" t="str">
        <x:v>Intended job / target</x:v>
      </x:c>
      <x:c r="I7" s="13" t="str">
        <x:v>Outcome / context</x:v>
      </x:c>
      <x:c r="J7" s="13" t="str">
        <x:v>Grade status</x:v>
      </x:c>
    </x:row>
    <x:row r="8" ht="24" customHeight="1">
      <x:c r="A8" s="5"/>
      <x:c r="B8" s="8"/>
      <x:c r="C8" s="8"/>
      <x:c r="D8" s="7"/>
      <x:c r="E8" s="7"/>
      <x:c r="F8" s="7"/>
      <x:c r="G8" s="8"/>
      <x:c r="H8" s="9"/>
      <x:c r="I8" s="9"/>
      <x:c r="J8" s="6" t="str">
        <x:f>IF(COUNTA(A8:I8)=0,"",IF(G8="X","Excluded",IF(ISBLANK(G8),"Ungraded",IF(ISNUMBER(G8),IF(AND(G8&gt;=0,G8&lt;=4,MOD(G8,1)=0),"Graded","Fix grade"),"Fix grade"))))</x:f>
      </x:c>
    </x:row>
    <x:row r="9" ht="24" customHeight="1">
      <x:c r="A9" s="5"/>
      <x:c r="B9" s="8"/>
      <x:c r="C9" s="8"/>
      <x:c r="D9" s="7"/>
      <x:c r="E9" s="7"/>
      <x:c r="F9" s="7"/>
      <x:c r="G9" s="8"/>
      <x:c r="H9" s="9"/>
      <x:c r="I9" s="9"/>
      <x:c r="J9" s="6" t="str">
        <x:f>IF(COUNTA(A9:I9)=0,"",IF(G9="X","Excluded",IF(ISBLANK(G9),"Ungraded",IF(ISNUMBER(G9),IF(AND(G9&gt;=0,G9&lt;=4,MOD(G9,1)=0),"Graded","Fix grade"),"Fix grade"))))</x:f>
      </x:c>
    </x:row>
    <x:row r="10" ht="24" customHeight="1">
      <x:c r="A10" s="5"/>
      <x:c r="B10" s="8"/>
      <x:c r="C10" s="8"/>
      <x:c r="D10" s="7"/>
      <x:c r="E10" s="7"/>
      <x:c r="F10" s="7"/>
      <x:c r="G10" s="8"/>
      <x:c r="H10" s="9"/>
      <x:c r="I10" s="9"/>
      <x:c r="J10" s="6" t="str">
        <x:f>IF(COUNTA(A10:I10)=0,"",IF(G10="X","Excluded",IF(ISBLANK(G10),"Ungraded",IF(ISNUMBER(G10),IF(AND(G10&gt;=0,G10&lt;=4,MOD(G10,1)=0),"Graded","Fix grade"),"Fix grade"))))</x:f>
      </x:c>
    </x:row>
    <x:row r="11" ht="24" customHeight="1">
      <x:c r="A11" s="5"/>
      <x:c r="B11" s="8"/>
      <x:c r="C11" s="8"/>
      <x:c r="D11" s="7"/>
      <x:c r="E11" s="7"/>
      <x:c r="F11" s="7"/>
      <x:c r="G11" s="8"/>
      <x:c r="H11" s="9"/>
      <x:c r="I11" s="9"/>
      <x:c r="J11" s="6" t="str">
        <x:f>IF(COUNTA(A11:I11)=0,"",IF(G11="X","Excluded",IF(ISBLANK(G11),"Ungraded",IF(ISNUMBER(G11),IF(AND(G11&gt;=0,G11&lt;=4,MOD(G11,1)=0),"Graded","Fix grade"),"Fix grade"))))</x:f>
      </x:c>
    </x:row>
    <x:row r="12" ht="24" customHeight="1">
      <x:c r="A12" s="5"/>
      <x:c r="B12" s="8"/>
      <x:c r="C12" s="8"/>
      <x:c r="D12" s="7"/>
      <x:c r="E12" s="7"/>
      <x:c r="F12" s="7"/>
      <x:c r="G12" s="8"/>
      <x:c r="H12" s="9"/>
      <x:c r="I12" s="9"/>
      <x:c r="J12" s="6" t="str">
        <x:f>IF(COUNTA(A12:I12)=0,"",IF(G12="X","Excluded",IF(ISBLANK(G12),"Ungraded",IF(ISNUMBER(G12),IF(AND(G12&gt;=0,G12&lt;=4,MOD(G12,1)=0),"Graded","Fix grade"),"Fix grade"))))</x:f>
      </x:c>
    </x:row>
    <x:row r="13" ht="24" customHeight="1">
      <x:c r="A13" s="5"/>
      <x:c r="B13" s="8"/>
      <x:c r="C13" s="8"/>
      <x:c r="D13" s="7"/>
      <x:c r="E13" s="7"/>
      <x:c r="F13" s="7"/>
      <x:c r="G13" s="8"/>
      <x:c r="H13" s="9"/>
      <x:c r="I13" s="9"/>
      <x:c r="J13" s="6" t="str">
        <x:f>IF(COUNTA(A13:I13)=0,"",IF(G13="X","Excluded",IF(ISBLANK(G13),"Ungraded",IF(ISNUMBER(G13),IF(AND(G13&gt;=0,G13&lt;=4,MOD(G13,1)=0),"Graded","Fix grade"),"Fix grade"))))</x:f>
      </x:c>
    </x:row>
    <x:row r="14" ht="24" customHeight="1">
      <x:c r="A14" s="5"/>
      <x:c r="B14" s="8"/>
      <x:c r="C14" s="8"/>
      <x:c r="D14" s="7"/>
      <x:c r="E14" s="7"/>
      <x:c r="F14" s="7"/>
      <x:c r="G14" s="8"/>
      <x:c r="H14" s="9"/>
      <x:c r="I14" s="9"/>
      <x:c r="J14" s="6" t="str">
        <x:f>IF(COUNTA(A14:I14)=0,"",IF(G14="X","Excluded",IF(ISBLANK(G14),"Ungraded",IF(ISNUMBER(G14),IF(AND(G14&gt;=0,G14&lt;=4,MOD(G14,1)=0),"Graded","Fix grade"),"Fix grade"))))</x:f>
      </x:c>
    </x:row>
    <x:row r="15" ht="24" customHeight="1">
      <x:c r="A15" s="5"/>
      <x:c r="B15" s="8"/>
      <x:c r="C15" s="8"/>
      <x:c r="D15" s="7"/>
      <x:c r="E15" s="7"/>
      <x:c r="F15" s="7"/>
      <x:c r="G15" s="8"/>
      <x:c r="H15" s="9"/>
      <x:c r="I15" s="9"/>
      <x:c r="J15" s="6" t="str">
        <x:f>IF(COUNTA(A15:I15)=0,"",IF(G15="X","Excluded",IF(ISBLANK(G15),"Ungraded",IF(ISNUMBER(G15),IF(AND(G15&gt;=0,G15&lt;=4,MOD(G15,1)=0),"Graded","Fix grade"),"Fix grade"))))</x:f>
      </x:c>
    </x:row>
    <x:row r="16" ht="24" customHeight="1">
      <x:c r="A16" s="5"/>
      <x:c r="B16" s="8"/>
      <x:c r="C16" s="8"/>
      <x:c r="D16" s="7"/>
      <x:c r="E16" s="7"/>
      <x:c r="F16" s="7"/>
      <x:c r="G16" s="8"/>
      <x:c r="H16" s="9"/>
      <x:c r="I16" s="9"/>
      <x:c r="J16" s="6" t="str">
        <x:f>IF(COUNTA(A16:I16)=0,"",IF(G16="X","Excluded",IF(ISBLANK(G16),"Ungraded",IF(ISNUMBER(G16),IF(AND(G16&gt;=0,G16&lt;=4,MOD(G16,1)=0),"Graded","Fix grade"),"Fix grade"))))</x:f>
      </x:c>
    </x:row>
    <x:row r="17" ht="24" customHeight="1">
      <x:c r="A17" s="5"/>
      <x:c r="B17" s="8"/>
      <x:c r="C17" s="8"/>
      <x:c r="D17" s="7"/>
      <x:c r="E17" s="7"/>
      <x:c r="F17" s="7"/>
      <x:c r="G17" s="8"/>
      <x:c r="H17" s="9"/>
      <x:c r="I17" s="9"/>
      <x:c r="J17" s="6" t="str">
        <x:f>IF(COUNTA(A17:I17)=0,"",IF(G17="X","Excluded",IF(ISBLANK(G17),"Ungraded",IF(ISNUMBER(G17),IF(AND(G17&gt;=0,G17&lt;=4,MOD(G17,1)=0),"Graded","Fix grade"),"Fix grade"))))</x:f>
      </x:c>
    </x:row>
    <x:row r="18" ht="24" customHeight="1">
      <x:c r="A18" s="5"/>
      <x:c r="B18" s="8"/>
      <x:c r="C18" s="8"/>
      <x:c r="D18" s="7"/>
      <x:c r="E18" s="7"/>
      <x:c r="F18" s="7"/>
      <x:c r="G18" s="8"/>
      <x:c r="H18" s="9"/>
      <x:c r="I18" s="9"/>
      <x:c r="J18" s="6" t="str">
        <x:f>IF(COUNTA(A18:I18)=0,"",IF(G18="X","Excluded",IF(ISBLANK(G18),"Ungraded",IF(ISNUMBER(G18),IF(AND(G18&gt;=0,G18&lt;=4,MOD(G18,1)=0),"Graded","Fix grade"),"Fix grade"))))</x:f>
      </x:c>
    </x:row>
    <x:row r="19" ht="24" customHeight="1">
      <x:c r="A19" s="5"/>
      <x:c r="B19" s="8"/>
      <x:c r="C19" s="8"/>
      <x:c r="D19" s="7"/>
      <x:c r="E19" s="7"/>
      <x:c r="F19" s="7"/>
      <x:c r="G19" s="8"/>
      <x:c r="H19" s="9"/>
      <x:c r="I19" s="9"/>
      <x:c r="J19" s="6" t="str">
        <x:f>IF(COUNTA(A19:I19)=0,"",IF(G19="X","Excluded",IF(ISBLANK(G19),"Ungraded",IF(ISNUMBER(G19),IF(AND(G19&gt;=0,G19&lt;=4,MOD(G19,1)=0),"Graded","Fix grade"),"Fix grade"))))</x:f>
      </x:c>
    </x:row>
    <x:row r="20" ht="24" customHeight="1">
      <x:c r="A20" s="5"/>
      <x:c r="B20" s="8"/>
      <x:c r="C20" s="8"/>
      <x:c r="D20" s="7"/>
      <x:c r="E20" s="7"/>
      <x:c r="F20" s="7"/>
      <x:c r="G20" s="8"/>
      <x:c r="H20" s="9"/>
      <x:c r="I20" s="9"/>
      <x:c r="J20" s="6" t="str">
        <x:f>IF(COUNTA(A20:I20)=0,"",IF(G20="X","Excluded",IF(ISBLANK(G20),"Ungraded",IF(ISNUMBER(G20),IF(AND(G20&gt;=0,G20&lt;=4,MOD(G20,1)=0),"Graded","Fix grade"),"Fix grade"))))</x:f>
      </x:c>
    </x:row>
    <x:row r="21" ht="24" customHeight="1">
      <x:c r="A21" s="5"/>
      <x:c r="B21" s="8"/>
      <x:c r="C21" s="8"/>
      <x:c r="D21" s="7"/>
      <x:c r="E21" s="7"/>
      <x:c r="F21" s="7"/>
      <x:c r="G21" s="8"/>
      <x:c r="H21" s="9"/>
      <x:c r="I21" s="9"/>
      <x:c r="J21" s="6" t="str">
        <x:f>IF(COUNTA(A21:I21)=0,"",IF(G21="X","Excluded",IF(ISBLANK(G21),"Ungraded",IF(ISNUMBER(G21),IF(AND(G21&gt;=0,G21&lt;=4,MOD(G21,1)=0),"Graded","Fix grade"),"Fix grade"))))</x:f>
      </x:c>
    </x:row>
    <x:row r="22" ht="24" customHeight="1">
      <x:c r="A22" s="5"/>
      <x:c r="B22" s="8"/>
      <x:c r="C22" s="8"/>
      <x:c r="D22" s="7"/>
      <x:c r="E22" s="7"/>
      <x:c r="F22" s="7"/>
      <x:c r="G22" s="8"/>
      <x:c r="H22" s="9"/>
      <x:c r="I22" s="9"/>
      <x:c r="J22" s="6" t="str">
        <x:f>IF(COUNTA(A22:I22)=0,"",IF(G22="X","Excluded",IF(ISBLANK(G22),"Ungraded",IF(ISNUMBER(G22),IF(AND(G22&gt;=0,G22&lt;=4,MOD(G22,1)=0),"Graded","Fix grade"),"Fix grade"))))</x:f>
      </x:c>
    </x:row>
    <x:row r="23" ht="24" customHeight="1">
      <x:c r="A23" s="5"/>
      <x:c r="B23" s="8"/>
      <x:c r="C23" s="8"/>
      <x:c r="D23" s="7"/>
      <x:c r="E23" s="7"/>
      <x:c r="F23" s="7"/>
      <x:c r="G23" s="8"/>
      <x:c r="H23" s="9"/>
      <x:c r="I23" s="9"/>
      <x:c r="J23" s="6" t="str">
        <x:f>IF(COUNTA(A23:I23)=0,"",IF(G23="X","Excluded",IF(ISBLANK(G23),"Ungraded",IF(ISNUMBER(G23),IF(AND(G23&gt;=0,G23&lt;=4,MOD(G23,1)=0),"Graded","Fix grade"),"Fix grade"))))</x:f>
      </x:c>
    </x:row>
    <x:row r="24" ht="24" customHeight="1">
      <x:c r="A24" s="5"/>
      <x:c r="B24" s="8"/>
      <x:c r="C24" s="8"/>
      <x:c r="D24" s="7"/>
      <x:c r="E24" s="7"/>
      <x:c r="F24" s="7"/>
      <x:c r="G24" s="8"/>
      <x:c r="H24" s="9"/>
      <x:c r="I24" s="9"/>
      <x:c r="J24" s="6" t="str">
        <x:f>IF(COUNTA(A24:I24)=0,"",IF(G24="X","Excluded",IF(ISBLANK(G24),"Ungraded",IF(ISNUMBER(G24),IF(AND(G24&gt;=0,G24&lt;=4,MOD(G24,1)=0),"Graded","Fix grade"),"Fix grade"))))</x:f>
      </x:c>
    </x:row>
    <x:row r="25" ht="24" customHeight="1">
      <x:c r="A25" s="5"/>
      <x:c r="B25" s="8"/>
      <x:c r="C25" s="8"/>
      <x:c r="D25" s="7"/>
      <x:c r="E25" s="7"/>
      <x:c r="F25" s="7"/>
      <x:c r="G25" s="8"/>
      <x:c r="H25" s="9"/>
      <x:c r="I25" s="9"/>
      <x:c r="J25" s="6" t="str">
        <x:f>IF(COUNTA(A25:I25)=0,"",IF(G25="X","Excluded",IF(ISBLANK(G25),"Ungraded",IF(ISNUMBER(G25),IF(AND(G25&gt;=0,G25&lt;=4,MOD(G25,1)=0),"Graded","Fix grade"),"Fix grade"))))</x:f>
      </x:c>
    </x:row>
    <x:row r="26" ht="24" customHeight="1">
      <x:c r="A26" s="5"/>
      <x:c r="B26" s="8"/>
      <x:c r="C26" s="8"/>
      <x:c r="D26" s="7"/>
      <x:c r="E26" s="7"/>
      <x:c r="F26" s="7"/>
      <x:c r="G26" s="8"/>
      <x:c r="H26" s="9"/>
      <x:c r="I26" s="9"/>
      <x:c r="J26" s="6" t="str">
        <x:f>IF(COUNTA(A26:I26)=0,"",IF(G26="X","Excluded",IF(ISBLANK(G26),"Ungraded",IF(ISNUMBER(G26),IF(AND(G26&gt;=0,G26&lt;=4,MOD(G26,1)=0),"Graded","Fix grade"),"Fix grade"))))</x:f>
      </x:c>
    </x:row>
    <x:row r="27" ht="24" customHeight="1">
      <x:c r="A27" s="5"/>
      <x:c r="B27" s="8"/>
      <x:c r="C27" s="8"/>
      <x:c r="D27" s="7"/>
      <x:c r="E27" s="7"/>
      <x:c r="F27" s="7"/>
      <x:c r="G27" s="8"/>
      <x:c r="H27" s="9"/>
      <x:c r="I27" s="9"/>
      <x:c r="J27" s="6" t="str">
        <x:f>IF(COUNTA(A27:I27)=0,"",IF(G27="X","Excluded",IF(ISBLANK(G27),"Ungraded",IF(ISNUMBER(G27),IF(AND(G27&gt;=0,G27&lt;=4,MOD(G27,1)=0),"Graded","Fix grade"),"Fix grade"))))</x:f>
      </x:c>
    </x:row>
    <x:row r="28" ht="24" customHeight="1">
      <x:c r="A28" s="5"/>
      <x:c r="B28" s="8"/>
      <x:c r="C28" s="8"/>
      <x:c r="D28" s="7"/>
      <x:c r="E28" s="7"/>
      <x:c r="F28" s="7"/>
      <x:c r="G28" s="8"/>
      <x:c r="H28" s="9"/>
      <x:c r="I28" s="9"/>
      <x:c r="J28" s="6" t="str">
        <x:f>IF(COUNTA(A28:I28)=0,"",IF(G28="X","Excluded",IF(ISBLANK(G28),"Ungraded",IF(ISNUMBER(G28),IF(AND(G28&gt;=0,G28&lt;=4,MOD(G28,1)=0),"Graded","Fix grade"),"Fix grade"))))</x:f>
      </x:c>
    </x:row>
    <x:row r="29" ht="24" customHeight="1">
      <x:c r="A29" s="5"/>
      <x:c r="B29" s="8"/>
      <x:c r="C29" s="8"/>
      <x:c r="D29" s="7"/>
      <x:c r="E29" s="7"/>
      <x:c r="F29" s="7"/>
      <x:c r="G29" s="8"/>
      <x:c r="H29" s="9"/>
      <x:c r="I29" s="9"/>
      <x:c r="J29" s="6" t="str">
        <x:f>IF(COUNTA(A29:I29)=0,"",IF(G29="X","Excluded",IF(ISBLANK(G29),"Ungraded",IF(ISNUMBER(G29),IF(AND(G29&gt;=0,G29&lt;=4,MOD(G29,1)=0),"Graded","Fix grade"),"Fix grade"))))</x:f>
      </x:c>
    </x:row>
    <x:row r="30" ht="24" customHeight="1">
      <x:c r="A30" s="5"/>
      <x:c r="B30" s="8"/>
      <x:c r="C30" s="8"/>
      <x:c r="D30" s="7"/>
      <x:c r="E30" s="7"/>
      <x:c r="F30" s="7"/>
      <x:c r="G30" s="8"/>
      <x:c r="H30" s="9"/>
      <x:c r="I30" s="9"/>
      <x:c r="J30" s="6" t="str">
        <x:f>IF(COUNTA(A30:I30)=0,"",IF(G30="X","Excluded",IF(ISBLANK(G30),"Ungraded",IF(ISNUMBER(G30),IF(AND(G30&gt;=0,G30&lt;=4,MOD(G30,1)=0),"Graded","Fix grade"),"Fix grade"))))</x:f>
      </x:c>
    </x:row>
    <x:row r="31" ht="24" customHeight="1">
      <x:c r="A31" s="5"/>
      <x:c r="B31" s="8"/>
      <x:c r="C31" s="8"/>
      <x:c r="D31" s="7"/>
      <x:c r="E31" s="7"/>
      <x:c r="F31" s="7"/>
      <x:c r="G31" s="8"/>
      <x:c r="H31" s="9"/>
      <x:c r="I31" s="9"/>
      <x:c r="J31" s="6" t="str">
        <x:f>IF(COUNTA(A31:I31)=0,"",IF(G31="X","Excluded",IF(ISBLANK(G31),"Ungraded",IF(ISNUMBER(G31),IF(AND(G31&gt;=0,G31&lt;=4,MOD(G31,1)=0),"Graded","Fix grade"),"Fix grade"))))</x:f>
      </x:c>
    </x:row>
    <x:row r="32" ht="24" customHeight="1">
      <x:c r="A32" s="5"/>
      <x:c r="B32" s="8"/>
      <x:c r="C32" s="8"/>
      <x:c r="D32" s="7"/>
      <x:c r="E32" s="7"/>
      <x:c r="F32" s="7"/>
      <x:c r="G32" s="8"/>
      <x:c r="H32" s="9"/>
      <x:c r="I32" s="9"/>
      <x:c r="J32" s="6" t="str">
        <x:f>IF(COUNTA(A32:I32)=0,"",IF(G32="X","Excluded",IF(ISBLANK(G32),"Ungraded",IF(ISNUMBER(G32),IF(AND(G32&gt;=0,G32&lt;=4,MOD(G32,1)=0),"Graded","Fix grade"),"Fix grade"))))</x:f>
      </x:c>
    </x:row>
    <x:row r="33" ht="24" customHeight="1">
      <x:c r="A33" s="5"/>
      <x:c r="B33" s="8"/>
      <x:c r="C33" s="8"/>
      <x:c r="D33" s="7"/>
      <x:c r="E33" s="7"/>
      <x:c r="F33" s="7"/>
      <x:c r="G33" s="8"/>
      <x:c r="H33" s="9"/>
      <x:c r="I33" s="9"/>
      <x:c r="J33" s="6" t="str">
        <x:f>IF(COUNTA(A33:I33)=0,"",IF(G33="X","Excluded",IF(ISBLANK(G33),"Ungraded",IF(ISNUMBER(G33),IF(AND(G33&gt;=0,G33&lt;=4,MOD(G33,1)=0),"Graded","Fix grade"),"Fix grade"))))</x:f>
      </x:c>
    </x:row>
    <x:row r="34" ht="24" customHeight="1">
      <x:c r="A34" s="5"/>
      <x:c r="B34" s="8"/>
      <x:c r="C34" s="8"/>
      <x:c r="D34" s="7"/>
      <x:c r="E34" s="7"/>
      <x:c r="F34" s="7"/>
      <x:c r="G34" s="8"/>
      <x:c r="H34" s="9"/>
      <x:c r="I34" s="9"/>
      <x:c r="J34" s="6" t="str">
        <x:f>IF(COUNTA(A34:I34)=0,"",IF(G34="X","Excluded",IF(ISBLANK(G34),"Ungraded",IF(ISNUMBER(G34),IF(AND(G34&gt;=0,G34&lt;=4,MOD(G34,1)=0),"Graded","Fix grade"),"Fix grade"))))</x:f>
      </x:c>
    </x:row>
    <x:row r="35" ht="24" customHeight="1">
      <x:c r="A35" s="5"/>
      <x:c r="B35" s="8"/>
      <x:c r="C35" s="8"/>
      <x:c r="D35" s="7"/>
      <x:c r="E35" s="7"/>
      <x:c r="F35" s="7"/>
      <x:c r="G35" s="8"/>
      <x:c r="H35" s="9"/>
      <x:c r="I35" s="9"/>
      <x:c r="J35" s="6" t="str">
        <x:f>IF(COUNTA(A35:I35)=0,"",IF(G35="X","Excluded",IF(ISBLANK(G35),"Ungraded",IF(ISNUMBER(G35),IF(AND(G35&gt;=0,G35&lt;=4,MOD(G35,1)=0),"Graded","Fix grade"),"Fix grade"))))</x:f>
      </x:c>
    </x:row>
    <x:row r="36" ht="24" customHeight="1">
      <x:c r="A36" s="5"/>
      <x:c r="B36" s="8"/>
      <x:c r="C36" s="8"/>
      <x:c r="D36" s="7"/>
      <x:c r="E36" s="7"/>
      <x:c r="F36" s="7"/>
      <x:c r="G36" s="8"/>
      <x:c r="H36" s="9"/>
      <x:c r="I36" s="9"/>
      <x:c r="J36" s="6" t="str">
        <x:f>IF(COUNTA(A36:I36)=0,"",IF(G36="X","Excluded",IF(ISBLANK(G36),"Ungraded",IF(ISNUMBER(G36),IF(AND(G36&gt;=0,G36&lt;=4,MOD(G36,1)=0),"Graded","Fix grade"),"Fix grade"))))</x:f>
      </x:c>
    </x:row>
    <x:row r="37" ht="24" customHeight="1">
      <x:c r="A37" s="5"/>
      <x:c r="B37" s="8"/>
      <x:c r="C37" s="8"/>
      <x:c r="D37" s="7"/>
      <x:c r="E37" s="7"/>
      <x:c r="F37" s="7"/>
      <x:c r="G37" s="8"/>
      <x:c r="H37" s="9"/>
      <x:c r="I37" s="9"/>
      <x:c r="J37" s="6" t="str">
        <x:f>IF(COUNTA(A37:I37)=0,"",IF(G37="X","Excluded",IF(ISBLANK(G37),"Ungraded",IF(ISNUMBER(G37),IF(AND(G37&gt;=0,G37&lt;=4,MOD(G37,1)=0),"Graded","Fix grade"),"Fix grade"))))</x:f>
      </x:c>
    </x:row>
    <x:row r="38" ht="24" customHeight="1">
      <x:c r="A38" s="5"/>
      <x:c r="B38" s="8"/>
      <x:c r="C38" s="8"/>
      <x:c r="D38" s="7"/>
      <x:c r="E38" s="7"/>
      <x:c r="F38" s="7"/>
      <x:c r="G38" s="8"/>
      <x:c r="H38" s="9"/>
      <x:c r="I38" s="9"/>
      <x:c r="J38" s="6" t="str">
        <x:f>IF(COUNTA(A38:I38)=0,"",IF(G38="X","Excluded",IF(ISBLANK(G38),"Ungraded",IF(ISNUMBER(G38),IF(AND(G38&gt;=0,G38&lt;=4,MOD(G38,1)=0),"Graded","Fix grade"),"Fix grade"))))</x:f>
      </x:c>
    </x:row>
    <x:row r="39" ht="24" customHeight="1">
      <x:c r="A39" s="5"/>
      <x:c r="B39" s="8"/>
      <x:c r="C39" s="8"/>
      <x:c r="D39" s="7"/>
      <x:c r="E39" s="7"/>
      <x:c r="F39" s="7"/>
      <x:c r="G39" s="8"/>
      <x:c r="H39" s="9"/>
      <x:c r="I39" s="9"/>
      <x:c r="J39" s="6" t="str">
        <x:f>IF(COUNTA(A39:I39)=0,"",IF(G39="X","Excluded",IF(ISBLANK(G39),"Ungraded",IF(ISNUMBER(G39),IF(AND(G39&gt;=0,G39&lt;=4,MOD(G39,1)=0),"Graded","Fix grade"),"Fix grade"))))</x:f>
      </x:c>
    </x:row>
    <x:row r="40" ht="24" customHeight="1">
      <x:c r="A40" s="5"/>
      <x:c r="B40" s="8"/>
      <x:c r="C40" s="8"/>
      <x:c r="D40" s="7"/>
      <x:c r="E40" s="7"/>
      <x:c r="F40" s="7"/>
      <x:c r="G40" s="8"/>
      <x:c r="H40" s="9"/>
      <x:c r="I40" s="9"/>
      <x:c r="J40" s="6" t="str">
        <x:f>IF(COUNTA(A40:I40)=0,"",IF(G40="X","Excluded",IF(ISBLANK(G40),"Ungraded",IF(ISNUMBER(G40),IF(AND(G40&gt;=0,G40&lt;=4,MOD(G40,1)=0),"Graded","Fix grade"),"Fix grade"))))</x:f>
      </x:c>
    </x:row>
    <x:row r="41" ht="24" customHeight="1">
      <x:c r="A41" s="5"/>
      <x:c r="B41" s="8"/>
      <x:c r="C41" s="8"/>
      <x:c r="D41" s="7"/>
      <x:c r="E41" s="7"/>
      <x:c r="F41" s="7"/>
      <x:c r="G41" s="8"/>
      <x:c r="H41" s="9"/>
      <x:c r="I41" s="9"/>
      <x:c r="J41" s="6" t="str">
        <x:f>IF(COUNTA(A41:I41)=0,"",IF(G41="X","Excluded",IF(ISBLANK(G41),"Ungraded",IF(ISNUMBER(G41),IF(AND(G41&gt;=0,G41&lt;=4,MOD(G41,1)=0),"Graded","Fix grade"),"Fix grade"))))</x:f>
      </x:c>
    </x:row>
    <x:row r="42" ht="24" customHeight="1">
      <x:c r="A42" s="5"/>
      <x:c r="B42" s="8"/>
      <x:c r="C42" s="8"/>
      <x:c r="D42" s="7"/>
      <x:c r="E42" s="7"/>
      <x:c r="F42" s="7"/>
      <x:c r="G42" s="8"/>
      <x:c r="H42" s="9"/>
      <x:c r="I42" s="9"/>
      <x:c r="J42" s="6" t="str">
        <x:f>IF(COUNTA(A42:I42)=0,"",IF(G42="X","Excluded",IF(ISBLANK(G42),"Ungraded",IF(ISNUMBER(G42),IF(AND(G42&gt;=0,G42&lt;=4,MOD(G42,1)=0),"Graded","Fix grade"),"Fix grade"))))</x:f>
      </x:c>
    </x:row>
    <x:row r="43" ht="24" customHeight="1">
      <x:c r="A43" s="5"/>
      <x:c r="B43" s="8"/>
      <x:c r="C43" s="8"/>
      <x:c r="D43" s="7"/>
      <x:c r="E43" s="7"/>
      <x:c r="F43" s="7"/>
      <x:c r="G43" s="8"/>
      <x:c r="H43" s="9"/>
      <x:c r="I43" s="9"/>
      <x:c r="J43" s="6" t="str">
        <x:f>IF(COUNTA(A43:I43)=0,"",IF(G43="X","Excluded",IF(ISBLANK(G43),"Ungraded",IF(ISNUMBER(G43),IF(AND(G43&gt;=0,G43&lt;=4,MOD(G43,1)=0),"Graded","Fix grade"),"Fix grade"))))</x:f>
      </x:c>
    </x:row>
    <x:row r="44" ht="24" customHeight="1">
      <x:c r="A44" s="5"/>
      <x:c r="B44" s="8"/>
      <x:c r="C44" s="8"/>
      <x:c r="D44" s="7"/>
      <x:c r="E44" s="7"/>
      <x:c r="F44" s="7"/>
      <x:c r="G44" s="8"/>
      <x:c r="H44" s="9"/>
      <x:c r="I44" s="9"/>
      <x:c r="J44" s="6" t="str">
        <x:f>IF(COUNTA(A44:I44)=0,"",IF(G44="X","Excluded",IF(ISBLANK(G44),"Ungraded",IF(ISNUMBER(G44),IF(AND(G44&gt;=0,G44&lt;=4,MOD(G44,1)=0),"Graded","Fix grade"),"Fix grade"))))</x:f>
      </x:c>
    </x:row>
    <x:row r="45" ht="24" customHeight="1">
      <x:c r="A45" s="5"/>
      <x:c r="B45" s="8"/>
      <x:c r="C45" s="8"/>
      <x:c r="D45" s="7"/>
      <x:c r="E45" s="7"/>
      <x:c r="F45" s="7"/>
      <x:c r="G45" s="8"/>
      <x:c r="H45" s="9"/>
      <x:c r="I45" s="9"/>
      <x:c r="J45" s="6" t="str">
        <x:f>IF(COUNTA(A45:I45)=0,"",IF(G45="X","Excluded",IF(ISBLANK(G45),"Ungraded",IF(ISNUMBER(G45),IF(AND(G45&gt;=0,G45&lt;=4,MOD(G45,1)=0),"Graded","Fix grade"),"Fix grade"))))</x:f>
      </x:c>
    </x:row>
    <x:row r="46" ht="24" customHeight="1">
      <x:c r="A46" s="5"/>
      <x:c r="B46" s="8"/>
      <x:c r="C46" s="8"/>
      <x:c r="D46" s="7"/>
      <x:c r="E46" s="7"/>
      <x:c r="F46" s="7"/>
      <x:c r="G46" s="8"/>
      <x:c r="H46" s="9"/>
      <x:c r="I46" s="9"/>
      <x:c r="J46" s="6" t="str">
        <x:f>IF(COUNTA(A46:I46)=0,"",IF(G46="X","Excluded",IF(ISBLANK(G46),"Ungraded",IF(ISNUMBER(G46),IF(AND(G46&gt;=0,G46&lt;=4,MOD(G46,1)=0),"Graded","Fix grade"),"Fix grade"))))</x:f>
      </x:c>
    </x:row>
    <x:row r="47" ht="24" customHeight="1">
      <x:c r="A47" s="5"/>
      <x:c r="B47" s="8"/>
      <x:c r="C47" s="8"/>
      <x:c r="D47" s="7"/>
      <x:c r="E47" s="7"/>
      <x:c r="F47" s="7"/>
      <x:c r="G47" s="8"/>
      <x:c r="H47" s="9"/>
      <x:c r="I47" s="9"/>
      <x:c r="J47" s="6" t="str">
        <x:f>IF(COUNTA(A47:I47)=0,"",IF(G47="X","Excluded",IF(ISBLANK(G47),"Ungraded",IF(ISNUMBER(G47),IF(AND(G47&gt;=0,G47&lt;=4,MOD(G47,1)=0),"Graded","Fix grade"),"Fix grade"))))</x:f>
      </x:c>
    </x:row>
    <x:row r="48" ht="24" customHeight="1">
      <x:c r="A48" s="5"/>
      <x:c r="B48" s="8"/>
      <x:c r="C48" s="8"/>
      <x:c r="D48" s="7"/>
      <x:c r="E48" s="7"/>
      <x:c r="F48" s="7"/>
      <x:c r="G48" s="8"/>
      <x:c r="H48" s="9"/>
      <x:c r="I48" s="9"/>
      <x:c r="J48" s="6" t="str">
        <x:f>IF(COUNTA(A48:I48)=0,"",IF(G48="X","Excluded",IF(ISBLANK(G48),"Ungraded",IF(ISNUMBER(G48),IF(AND(G48&gt;=0,G48&lt;=4,MOD(G48,1)=0),"Graded","Fix grade"),"Fix grade"))))</x:f>
      </x:c>
    </x:row>
    <x:row r="49" ht="24" customHeight="1">
      <x:c r="A49" s="5"/>
      <x:c r="B49" s="8"/>
      <x:c r="C49" s="8"/>
      <x:c r="D49" s="7"/>
      <x:c r="E49" s="7"/>
      <x:c r="F49" s="7"/>
      <x:c r="G49" s="8"/>
      <x:c r="H49" s="9"/>
      <x:c r="I49" s="9"/>
      <x:c r="J49" s="6" t="str">
        <x:f>IF(COUNTA(A49:I49)=0,"",IF(G49="X","Excluded",IF(ISBLANK(G49),"Ungraded",IF(ISNUMBER(G49),IF(AND(G49&gt;=0,G49&lt;=4,MOD(G49,1)=0),"Graded","Fix grade"),"Fix grade"))))</x:f>
      </x:c>
    </x:row>
    <x:row r="50" ht="24" customHeight="1">
      <x:c r="A50" s="5"/>
      <x:c r="B50" s="8"/>
      <x:c r="C50" s="8"/>
      <x:c r="D50" s="7"/>
      <x:c r="E50" s="7"/>
      <x:c r="F50" s="7"/>
      <x:c r="G50" s="8"/>
      <x:c r="H50" s="9"/>
      <x:c r="I50" s="9"/>
      <x:c r="J50" s="6" t="str">
        <x:f>IF(COUNTA(A50:I50)=0,"",IF(G50="X","Excluded",IF(ISBLANK(G50),"Ungraded",IF(ISNUMBER(G50),IF(AND(G50&gt;=0,G50&lt;=4,MOD(G50,1)=0),"Graded","Fix grade"),"Fix grade"))))</x:f>
      </x:c>
    </x:row>
    <x:row r="51" ht="24" customHeight="1">
      <x:c r="A51" s="5"/>
      <x:c r="B51" s="8"/>
      <x:c r="C51" s="8"/>
      <x:c r="D51" s="7"/>
      <x:c r="E51" s="7"/>
      <x:c r="F51" s="7"/>
      <x:c r="G51" s="8"/>
      <x:c r="H51" s="9"/>
      <x:c r="I51" s="9"/>
      <x:c r="J51" s="6" t="str">
        <x:f>IF(COUNTA(A51:I51)=0,"",IF(G51="X","Excluded",IF(ISBLANK(G51),"Ungraded",IF(ISNUMBER(G51),IF(AND(G51&gt;=0,G51&lt;=4,MOD(G51,1)=0),"Graded","Fix grade"),"Fix grade"))))</x:f>
      </x:c>
    </x:row>
    <x:row r="52" ht="24" customHeight="1">
      <x:c r="A52" s="5"/>
      <x:c r="B52" s="8"/>
      <x:c r="C52" s="8"/>
      <x:c r="D52" s="7"/>
      <x:c r="E52" s="7"/>
      <x:c r="F52" s="7"/>
      <x:c r="G52" s="8"/>
      <x:c r="H52" s="9"/>
      <x:c r="I52" s="9"/>
      <x:c r="J52" s="6" t="str">
        <x:f>IF(COUNTA(A52:I52)=0,"",IF(G52="X","Excluded",IF(ISBLANK(G52),"Ungraded",IF(ISNUMBER(G52),IF(AND(G52&gt;=0,G52&lt;=4,MOD(G52,1)=0),"Graded","Fix grade"),"Fix grade"))))</x:f>
      </x:c>
    </x:row>
    <x:row r="53" ht="24" customHeight="1">
      <x:c r="A53" s="5"/>
      <x:c r="B53" s="8"/>
      <x:c r="C53" s="8"/>
      <x:c r="D53" s="7"/>
      <x:c r="E53" s="7"/>
      <x:c r="F53" s="7"/>
      <x:c r="G53" s="8"/>
      <x:c r="H53" s="9"/>
      <x:c r="I53" s="9"/>
      <x:c r="J53" s="6" t="str">
        <x:f>IF(COUNTA(A53:I53)=0,"",IF(G53="X","Excluded",IF(ISBLANK(G53),"Ungraded",IF(ISNUMBER(G53),IF(AND(G53&gt;=0,G53&lt;=4,MOD(G53,1)=0),"Graded","Fix grade"),"Fix grade"))))</x:f>
      </x:c>
    </x:row>
    <x:row r="54" ht="24" customHeight="1">
      <x:c r="A54" s="5"/>
      <x:c r="B54" s="8"/>
      <x:c r="C54" s="8"/>
      <x:c r="D54" s="7"/>
      <x:c r="E54" s="7"/>
      <x:c r="F54" s="7"/>
      <x:c r="G54" s="8"/>
      <x:c r="H54" s="9"/>
      <x:c r="I54" s="9"/>
      <x:c r="J54" s="6" t="str">
        <x:f>IF(COUNTA(A54:I54)=0,"",IF(G54="X","Excluded",IF(ISBLANK(G54),"Ungraded",IF(ISNUMBER(G54),IF(AND(G54&gt;=0,G54&lt;=4,MOD(G54,1)=0),"Graded","Fix grade"),"Fix grade"))))</x:f>
      </x:c>
    </x:row>
    <x:row r="55" ht="24" customHeight="1">
      <x:c r="A55" s="5"/>
      <x:c r="B55" s="8"/>
      <x:c r="C55" s="8"/>
      <x:c r="D55" s="7"/>
      <x:c r="E55" s="7"/>
      <x:c r="F55" s="7"/>
      <x:c r="G55" s="8"/>
      <x:c r="H55" s="9"/>
      <x:c r="I55" s="9"/>
      <x:c r="J55" s="6" t="str">
        <x:f>IF(COUNTA(A55:I55)=0,"",IF(G55="X","Excluded",IF(ISBLANK(G55),"Ungraded",IF(ISNUMBER(G55),IF(AND(G55&gt;=0,G55&lt;=4,MOD(G55,1)=0),"Graded","Fix grade"),"Fix grade"))))</x:f>
      </x:c>
    </x:row>
    <x:row r="56" ht="24" customHeight="1">
      <x:c r="A56" s="5"/>
      <x:c r="B56" s="8"/>
      <x:c r="C56" s="8"/>
      <x:c r="D56" s="7"/>
      <x:c r="E56" s="7"/>
      <x:c r="F56" s="7"/>
      <x:c r="G56" s="8"/>
      <x:c r="H56" s="9"/>
      <x:c r="I56" s="9"/>
      <x:c r="J56" s="6" t="str">
        <x:f>IF(COUNTA(A56:I56)=0,"",IF(G56="X","Excluded",IF(ISBLANK(G56),"Ungraded",IF(ISNUMBER(G56),IF(AND(G56&gt;=0,G56&lt;=4,MOD(G56,1)=0),"Graded","Fix grade"),"Fix grade"))))</x:f>
      </x:c>
    </x:row>
    <x:row r="57" ht="24" customHeight="1">
      <x:c r="A57" s="5"/>
      <x:c r="B57" s="8"/>
      <x:c r="C57" s="8"/>
      <x:c r="D57" s="7"/>
      <x:c r="E57" s="7"/>
      <x:c r="F57" s="7"/>
      <x:c r="G57" s="8"/>
      <x:c r="H57" s="9"/>
      <x:c r="I57" s="9"/>
      <x:c r="J57" s="6" t="str">
        <x:f>IF(COUNTA(A57:I57)=0,"",IF(G57="X","Excluded",IF(ISBLANK(G57),"Ungraded",IF(ISNUMBER(G57),IF(AND(G57&gt;=0,G57&lt;=4,MOD(G57,1)=0),"Graded","Fix grade"),"Fix grade"))))</x:f>
      </x:c>
    </x:row>
    <x:row r="58" ht="24" customHeight="1">
      <x:c r="A58" s="5"/>
      <x:c r="B58" s="8"/>
      <x:c r="C58" s="8"/>
      <x:c r="D58" s="7"/>
      <x:c r="E58" s="7"/>
      <x:c r="F58" s="7"/>
      <x:c r="G58" s="8"/>
      <x:c r="H58" s="9"/>
      <x:c r="I58" s="9"/>
      <x:c r="J58" s="6" t="str">
        <x:f>IF(COUNTA(A58:I58)=0,"",IF(G58="X","Excluded",IF(ISBLANK(G58),"Ungraded",IF(ISNUMBER(G58),IF(AND(G58&gt;=0,G58&lt;=4,MOD(G58,1)=0),"Graded","Fix grade"),"Fix grade"))))</x:f>
      </x:c>
    </x:row>
    <x:row r="59" ht="24" customHeight="1">
      <x:c r="A59" s="5"/>
      <x:c r="B59" s="8"/>
      <x:c r="C59" s="8"/>
      <x:c r="D59" s="7"/>
      <x:c r="E59" s="7"/>
      <x:c r="F59" s="7"/>
      <x:c r="G59" s="8"/>
      <x:c r="H59" s="9"/>
      <x:c r="I59" s="9"/>
      <x:c r="J59" s="6" t="str">
        <x:f>IF(COUNTA(A59:I59)=0,"",IF(G59="X","Excluded",IF(ISBLANK(G59),"Ungraded",IF(ISNUMBER(G59),IF(AND(G59&gt;=0,G59&lt;=4,MOD(G59,1)=0),"Graded","Fix grade"),"Fix grade"))))</x:f>
      </x:c>
    </x:row>
    <x:row r="60" ht="24" customHeight="1">
      <x:c r="A60" s="5"/>
      <x:c r="B60" s="8"/>
      <x:c r="C60" s="8"/>
      <x:c r="D60" s="7"/>
      <x:c r="E60" s="7"/>
      <x:c r="F60" s="7"/>
      <x:c r="G60" s="8"/>
      <x:c r="H60" s="9"/>
      <x:c r="I60" s="9"/>
      <x:c r="J60" s="6" t="str">
        <x:f>IF(COUNTA(A60:I60)=0,"",IF(G60="X","Excluded",IF(ISBLANK(G60),"Ungraded",IF(ISNUMBER(G60),IF(AND(G60&gt;=0,G60&lt;=4,MOD(G60,1)=0),"Graded","Fix grade"),"Fix grade"))))</x:f>
      </x:c>
    </x:row>
    <x:row r="61" ht="24" customHeight="1">
      <x:c r="A61" s="5"/>
      <x:c r="B61" s="8"/>
      <x:c r="C61" s="8"/>
      <x:c r="D61" s="7"/>
      <x:c r="E61" s="7"/>
      <x:c r="F61" s="7"/>
      <x:c r="G61" s="8"/>
      <x:c r="H61" s="9"/>
      <x:c r="I61" s="9"/>
      <x:c r="J61" s="6" t="str">
        <x:f>IF(COUNTA(A61:I61)=0,"",IF(G61="X","Excluded",IF(ISBLANK(G61),"Ungraded",IF(ISNUMBER(G61),IF(AND(G61&gt;=0,G61&lt;=4,MOD(G61,1)=0),"Graded","Fix grade"),"Fix grade"))))</x:f>
      </x:c>
    </x:row>
    <x:row r="62" ht="24" customHeight="1">
      <x:c r="A62" s="5"/>
      <x:c r="B62" s="8"/>
      <x:c r="C62" s="8"/>
      <x:c r="D62" s="7"/>
      <x:c r="E62" s="7"/>
      <x:c r="F62" s="7"/>
      <x:c r="G62" s="8"/>
      <x:c r="H62" s="9"/>
      <x:c r="I62" s="9"/>
      <x:c r="J62" s="6" t="str">
        <x:f>IF(COUNTA(A62:I62)=0,"",IF(G62="X","Excluded",IF(ISBLANK(G62),"Ungraded",IF(ISNUMBER(G62),IF(AND(G62&gt;=0,G62&lt;=4,MOD(G62,1)=0),"Graded","Fix grade"),"Fix grade"))))</x:f>
      </x:c>
    </x:row>
    <x:row r="63" ht="24" customHeight="1">
      <x:c r="A63" s="5"/>
      <x:c r="B63" s="8"/>
      <x:c r="C63" s="8"/>
      <x:c r="D63" s="7"/>
      <x:c r="E63" s="7"/>
      <x:c r="F63" s="7"/>
      <x:c r="G63" s="8"/>
      <x:c r="H63" s="9"/>
      <x:c r="I63" s="9"/>
      <x:c r="J63" s="6" t="str">
        <x:f>IF(COUNTA(A63:I63)=0,"",IF(G63="X","Excluded",IF(ISBLANK(G63),"Ungraded",IF(ISNUMBER(G63),IF(AND(G63&gt;=0,G63&lt;=4,MOD(G63,1)=0),"Graded","Fix grade"),"Fix grade"))))</x:f>
      </x:c>
    </x:row>
    <x:row r="64" ht="24" customHeight="1">
      <x:c r="A64" s="5"/>
      <x:c r="B64" s="8"/>
      <x:c r="C64" s="8"/>
      <x:c r="D64" s="7"/>
      <x:c r="E64" s="7"/>
      <x:c r="F64" s="7"/>
      <x:c r="G64" s="8"/>
      <x:c r="H64" s="9"/>
      <x:c r="I64" s="9"/>
      <x:c r="J64" s="6" t="str">
        <x:f>IF(COUNTA(A64:I64)=0,"",IF(G64="X","Excluded",IF(ISBLANK(G64),"Ungraded",IF(ISNUMBER(G64),IF(AND(G64&gt;=0,G64&lt;=4,MOD(G64,1)=0),"Graded","Fix grade"),"Fix grade"))))</x:f>
      </x:c>
    </x:row>
    <x:row r="65" ht="24" customHeight="1">
      <x:c r="A65" s="5"/>
      <x:c r="B65" s="8"/>
      <x:c r="C65" s="8"/>
      <x:c r="D65" s="7"/>
      <x:c r="E65" s="7"/>
      <x:c r="F65" s="7"/>
      <x:c r="G65" s="8"/>
      <x:c r="H65" s="9"/>
      <x:c r="I65" s="9"/>
      <x:c r="J65" s="6" t="str">
        <x:f>IF(COUNTA(A65:I65)=0,"",IF(G65="X","Excluded",IF(ISBLANK(G65),"Ungraded",IF(ISNUMBER(G65),IF(AND(G65&gt;=0,G65&lt;=4,MOD(G65,1)=0),"Graded","Fix grade"),"Fix grade"))))</x:f>
      </x:c>
    </x:row>
    <x:row r="66" ht="24" customHeight="1">
      <x:c r="A66" s="5"/>
      <x:c r="B66" s="8"/>
      <x:c r="C66" s="8"/>
      <x:c r="D66" s="7"/>
      <x:c r="E66" s="7"/>
      <x:c r="F66" s="7"/>
      <x:c r="G66" s="8"/>
      <x:c r="H66" s="9"/>
      <x:c r="I66" s="9"/>
      <x:c r="J66" s="6" t="str">
        <x:f>IF(COUNTA(A66:I66)=0,"",IF(G66="X","Excluded",IF(ISBLANK(G66),"Ungraded",IF(ISNUMBER(G66),IF(AND(G66&gt;=0,G66&lt;=4,MOD(G66,1)=0),"Graded","Fix grade"),"Fix grade"))))</x:f>
      </x:c>
    </x:row>
    <x:row r="67" ht="24" customHeight="1">
      <x:c r="A67" s="5"/>
      <x:c r="B67" s="8"/>
      <x:c r="C67" s="8"/>
      <x:c r="D67" s="7"/>
      <x:c r="E67" s="7"/>
      <x:c r="F67" s="7"/>
      <x:c r="G67" s="8"/>
      <x:c r="H67" s="9"/>
      <x:c r="I67" s="9"/>
      <x:c r="J67" s="6" t="str">
        <x:f>IF(COUNTA(A67:I67)=0,"",IF(G67="X","Excluded",IF(ISBLANK(G67),"Ungraded",IF(ISNUMBER(G67),IF(AND(G67&gt;=0,G67&lt;=4,MOD(G67,1)=0),"Graded","Fix grade"),"Fix grade"))))</x:f>
      </x:c>
    </x:row>
    <x:row r="68" ht="24" customHeight="1">
      <x:c r="A68" s="5"/>
      <x:c r="B68" s="8"/>
      <x:c r="C68" s="8"/>
      <x:c r="D68" s="7"/>
      <x:c r="E68" s="7"/>
      <x:c r="F68" s="7"/>
      <x:c r="G68" s="8"/>
      <x:c r="H68" s="9"/>
      <x:c r="I68" s="9"/>
      <x:c r="J68" s="6" t="str">
        <x:f>IF(COUNTA(A68:I68)=0,"",IF(G68="X","Excluded",IF(ISBLANK(G68),"Ungraded",IF(ISNUMBER(G68),IF(AND(G68&gt;=0,G68&lt;=4,MOD(G68,1)=0),"Graded","Fix grade"),"Fix grade"))))</x:f>
      </x:c>
    </x:row>
    <x:row r="69" ht="24" customHeight="1">
      <x:c r="A69" s="5"/>
      <x:c r="B69" s="8"/>
      <x:c r="C69" s="8"/>
      <x:c r="D69" s="7"/>
      <x:c r="E69" s="7"/>
      <x:c r="F69" s="7"/>
      <x:c r="G69" s="8"/>
      <x:c r="H69" s="9"/>
      <x:c r="I69" s="9"/>
      <x:c r="J69" s="6" t="str">
        <x:f>IF(COUNTA(A69:I69)=0,"",IF(G69="X","Excluded",IF(ISBLANK(G69),"Ungraded",IF(ISNUMBER(G69),IF(AND(G69&gt;=0,G69&lt;=4,MOD(G69,1)=0),"Graded","Fix grade"),"Fix grade"))))</x:f>
      </x:c>
    </x:row>
    <x:row r="70" ht="24" customHeight="1">
      <x:c r="A70" s="5"/>
      <x:c r="B70" s="8"/>
      <x:c r="C70" s="8"/>
      <x:c r="D70" s="7"/>
      <x:c r="E70" s="7"/>
      <x:c r="F70" s="7"/>
      <x:c r="G70" s="8"/>
      <x:c r="H70" s="9"/>
      <x:c r="I70" s="9"/>
      <x:c r="J70" s="6" t="str">
        <x:f>IF(COUNTA(A70:I70)=0,"",IF(G70="X","Excluded",IF(ISBLANK(G70),"Ungraded",IF(ISNUMBER(G70),IF(AND(G70&gt;=0,G70&lt;=4,MOD(G70,1)=0),"Graded","Fix grade"),"Fix grade"))))</x:f>
      </x:c>
    </x:row>
    <x:row r="71" ht="24" customHeight="1">
      <x:c r="A71" s="5"/>
      <x:c r="B71" s="8"/>
      <x:c r="C71" s="8"/>
      <x:c r="D71" s="7"/>
      <x:c r="E71" s="7"/>
      <x:c r="F71" s="7"/>
      <x:c r="G71" s="8"/>
      <x:c r="H71" s="9"/>
      <x:c r="I71" s="9"/>
      <x:c r="J71" s="6" t="str">
        <x:f>IF(COUNTA(A71:I71)=0,"",IF(G71="X","Excluded",IF(ISBLANK(G71),"Ungraded",IF(ISNUMBER(G71),IF(AND(G71&gt;=0,G71&lt;=4,MOD(G71,1)=0),"Graded","Fix grade"),"Fix grade"))))</x:f>
      </x:c>
    </x:row>
    <x:row r="72" ht="24" customHeight="1">
      <x:c r="A72" s="5"/>
      <x:c r="B72" s="8"/>
      <x:c r="C72" s="8"/>
      <x:c r="D72" s="7"/>
      <x:c r="E72" s="7"/>
      <x:c r="F72" s="7"/>
      <x:c r="G72" s="8"/>
      <x:c r="H72" s="9"/>
      <x:c r="I72" s="9"/>
      <x:c r="J72" s="6" t="str">
        <x:f>IF(COUNTA(A72:I72)=0,"",IF(G72="X","Excluded",IF(ISBLANK(G72),"Ungraded",IF(ISNUMBER(G72),IF(AND(G72&gt;=0,G72&lt;=4,MOD(G72,1)=0),"Graded","Fix grade"),"Fix grade"))))</x:f>
      </x:c>
    </x:row>
    <x:row r="73" ht="24" customHeight="1">
      <x:c r="A73" s="5"/>
      <x:c r="B73" s="8"/>
      <x:c r="C73" s="8"/>
      <x:c r="D73" s="7"/>
      <x:c r="E73" s="7"/>
      <x:c r="F73" s="7"/>
      <x:c r="G73" s="8"/>
      <x:c r="H73" s="9"/>
      <x:c r="I73" s="9"/>
      <x:c r="J73" s="6" t="str">
        <x:f>IF(COUNTA(A73:I73)=0,"",IF(G73="X","Excluded",IF(ISBLANK(G73),"Ungraded",IF(ISNUMBER(G73),IF(AND(G73&gt;=0,G73&lt;=4,MOD(G73,1)=0),"Graded","Fix grade"),"Fix grade"))))</x:f>
      </x:c>
    </x:row>
    <x:row r="74" ht="24" customHeight="1">
      <x:c r="A74" s="5"/>
      <x:c r="B74" s="8"/>
      <x:c r="C74" s="8"/>
      <x:c r="D74" s="7"/>
      <x:c r="E74" s="7"/>
      <x:c r="F74" s="7"/>
      <x:c r="G74" s="8"/>
      <x:c r="H74" s="9"/>
      <x:c r="I74" s="9"/>
      <x:c r="J74" s="6" t="str">
        <x:f>IF(COUNTA(A74:I74)=0,"",IF(G74="X","Excluded",IF(ISBLANK(G74),"Ungraded",IF(ISNUMBER(G74),IF(AND(G74&gt;=0,G74&lt;=4,MOD(G74,1)=0),"Graded","Fix grade"),"Fix grade"))))</x:f>
      </x:c>
    </x:row>
    <x:row r="75" ht="24" customHeight="1">
      <x:c r="A75" s="5"/>
      <x:c r="B75" s="8"/>
      <x:c r="C75" s="8"/>
      <x:c r="D75" s="7"/>
      <x:c r="E75" s="7"/>
      <x:c r="F75" s="7"/>
      <x:c r="G75" s="8"/>
      <x:c r="H75" s="9"/>
      <x:c r="I75" s="9"/>
      <x:c r="J75" s="6" t="str">
        <x:f>IF(COUNTA(A75:I75)=0,"",IF(G75="X","Excluded",IF(ISBLANK(G75),"Ungraded",IF(ISNUMBER(G75),IF(AND(G75&gt;=0,G75&lt;=4,MOD(G75,1)=0),"Graded","Fix grade"),"Fix grade"))))</x:f>
      </x:c>
    </x:row>
    <x:row r="76" ht="24" customHeight="1">
      <x:c r="A76" s="5"/>
      <x:c r="B76" s="8"/>
      <x:c r="C76" s="8"/>
      <x:c r="D76" s="7"/>
      <x:c r="E76" s="7"/>
      <x:c r="F76" s="7"/>
      <x:c r="G76" s="8"/>
      <x:c r="H76" s="9"/>
      <x:c r="I76" s="9"/>
      <x:c r="J76" s="6" t="str">
        <x:f>IF(COUNTA(A76:I76)=0,"",IF(G76="X","Excluded",IF(ISBLANK(G76),"Ungraded",IF(ISNUMBER(G76),IF(AND(G76&gt;=0,G76&lt;=4,MOD(G76,1)=0),"Graded","Fix grade"),"Fix grade"))))</x:f>
      </x:c>
    </x:row>
    <x:row r="77" ht="24" customHeight="1">
      <x:c r="A77" s="5"/>
      <x:c r="B77" s="8"/>
      <x:c r="C77" s="8"/>
      <x:c r="D77" s="7"/>
      <x:c r="E77" s="7"/>
      <x:c r="F77" s="7"/>
      <x:c r="G77" s="8"/>
      <x:c r="H77" s="9"/>
      <x:c r="I77" s="9"/>
      <x:c r="J77" s="6" t="str">
        <x:f>IF(COUNTA(A77:I77)=0,"",IF(G77="X","Excluded",IF(ISBLANK(G77),"Ungraded",IF(ISNUMBER(G77),IF(AND(G77&gt;=0,G77&lt;=4,MOD(G77,1)=0),"Graded","Fix grade"),"Fix grade"))))</x:f>
      </x:c>
    </x:row>
    <x:row r="78" ht="24" customHeight="1">
      <x:c r="A78" s="5"/>
      <x:c r="B78" s="8"/>
      <x:c r="C78" s="8"/>
      <x:c r="D78" s="7"/>
      <x:c r="E78" s="7"/>
      <x:c r="F78" s="7"/>
      <x:c r="G78" s="8"/>
      <x:c r="H78" s="9"/>
      <x:c r="I78" s="9"/>
      <x:c r="J78" s="6" t="str">
        <x:f>IF(COUNTA(A78:I78)=0,"",IF(G78="X","Excluded",IF(ISBLANK(G78),"Ungraded",IF(ISNUMBER(G78),IF(AND(G78&gt;=0,G78&lt;=4,MOD(G78,1)=0),"Graded","Fix grade"),"Fix grade"))))</x:f>
      </x:c>
    </x:row>
    <x:row r="79" ht="24" customHeight="1">
      <x:c r="A79" s="5"/>
      <x:c r="B79" s="8"/>
      <x:c r="C79" s="8"/>
      <x:c r="D79" s="7"/>
      <x:c r="E79" s="7"/>
      <x:c r="F79" s="7"/>
      <x:c r="G79" s="8"/>
      <x:c r="H79" s="9"/>
      <x:c r="I79" s="9"/>
      <x:c r="J79" s="6" t="str">
        <x:f>IF(COUNTA(A79:I79)=0,"",IF(G79="X","Excluded",IF(ISBLANK(G79),"Ungraded",IF(ISNUMBER(G79),IF(AND(G79&gt;=0,G79&lt;=4,MOD(G79,1)=0),"Graded","Fix grade"),"Fix grade"))))</x:f>
      </x:c>
    </x:row>
    <x:row r="80" ht="24" customHeight="1">
      <x:c r="A80" s="5"/>
      <x:c r="B80" s="8"/>
      <x:c r="C80" s="8"/>
      <x:c r="D80" s="7"/>
      <x:c r="E80" s="7"/>
      <x:c r="F80" s="7"/>
      <x:c r="G80" s="8"/>
      <x:c r="H80" s="9"/>
      <x:c r="I80" s="9"/>
      <x:c r="J80" s="6" t="str">
        <x:f>IF(COUNTA(A80:I80)=0,"",IF(G80="X","Excluded",IF(ISBLANK(G80),"Ungraded",IF(ISNUMBER(G80),IF(AND(G80&gt;=0,G80&lt;=4,MOD(G80,1)=0),"Graded","Fix grade"),"Fix grade"))))</x:f>
      </x:c>
    </x:row>
    <x:row r="81" ht="24" customHeight="1">
      <x:c r="A81" s="5"/>
      <x:c r="B81" s="8"/>
      <x:c r="C81" s="8"/>
      <x:c r="D81" s="7"/>
      <x:c r="E81" s="7"/>
      <x:c r="F81" s="7"/>
      <x:c r="G81" s="8"/>
      <x:c r="H81" s="9"/>
      <x:c r="I81" s="9"/>
      <x:c r="J81" s="6" t="str">
        <x:f>IF(COUNTA(A81:I81)=0,"",IF(G81="X","Excluded",IF(ISBLANK(G81),"Ungraded",IF(ISNUMBER(G81),IF(AND(G81&gt;=0,G81&lt;=4,MOD(G81,1)=0),"Graded","Fix grade"),"Fix grade"))))</x:f>
      </x:c>
    </x:row>
    <x:row r="82" ht="24" customHeight="1">
      <x:c r="A82" s="5"/>
      <x:c r="B82" s="8"/>
      <x:c r="C82" s="8"/>
      <x:c r="D82" s="7"/>
      <x:c r="E82" s="7"/>
      <x:c r="F82" s="7"/>
      <x:c r="G82" s="8"/>
      <x:c r="H82" s="9"/>
      <x:c r="I82" s="9"/>
      <x:c r="J82" s="6" t="str">
        <x:f>IF(COUNTA(A82:I82)=0,"",IF(G82="X","Excluded",IF(ISBLANK(G82),"Ungraded",IF(ISNUMBER(G82),IF(AND(G82&gt;=0,G82&lt;=4,MOD(G82,1)=0),"Graded","Fix grade"),"Fix grade"))))</x:f>
      </x:c>
    </x:row>
    <x:row r="83" ht="24" customHeight="1">
      <x:c r="A83" s="5"/>
      <x:c r="B83" s="8"/>
      <x:c r="C83" s="8"/>
      <x:c r="D83" s="7"/>
      <x:c r="E83" s="7"/>
      <x:c r="F83" s="7"/>
      <x:c r="G83" s="8"/>
      <x:c r="H83" s="9"/>
      <x:c r="I83" s="9"/>
      <x:c r="J83" s="6" t="str">
        <x:f>IF(COUNTA(A83:I83)=0,"",IF(G83="X","Excluded",IF(ISBLANK(G83),"Ungraded",IF(ISNUMBER(G83),IF(AND(G83&gt;=0,G83&lt;=4,MOD(G83,1)=0),"Graded","Fix grade"),"Fix grade"))))</x:f>
      </x:c>
    </x:row>
    <x:row r="84" ht="24" customHeight="1">
      <x:c r="A84" s="5"/>
      <x:c r="B84" s="8"/>
      <x:c r="C84" s="8"/>
      <x:c r="D84" s="7"/>
      <x:c r="E84" s="7"/>
      <x:c r="F84" s="7"/>
      <x:c r="G84" s="8"/>
      <x:c r="H84" s="9"/>
      <x:c r="I84" s="9"/>
      <x:c r="J84" s="6" t="str">
        <x:f>IF(COUNTA(A84:I84)=0,"",IF(G84="X","Excluded",IF(ISBLANK(G84),"Ungraded",IF(ISNUMBER(G84),IF(AND(G84&gt;=0,G84&lt;=4,MOD(G84,1)=0),"Graded","Fix grade"),"Fix grade"))))</x:f>
      </x:c>
    </x:row>
    <x:row r="85" ht="24" customHeight="1">
      <x:c r="A85" s="5"/>
      <x:c r="B85" s="8"/>
      <x:c r="C85" s="8"/>
      <x:c r="D85" s="7"/>
      <x:c r="E85" s="7"/>
      <x:c r="F85" s="7"/>
      <x:c r="G85" s="8"/>
      <x:c r="H85" s="9"/>
      <x:c r="I85" s="9"/>
      <x:c r="J85" s="6" t="str">
        <x:f>IF(COUNTA(A85:I85)=0,"",IF(G85="X","Excluded",IF(ISBLANK(G85),"Ungraded",IF(ISNUMBER(G85),IF(AND(G85&gt;=0,G85&lt;=4,MOD(G85,1)=0),"Graded","Fix grade"),"Fix grade"))))</x:f>
      </x:c>
    </x:row>
    <x:row r="86" ht="24" customHeight="1">
      <x:c r="A86" s="5"/>
      <x:c r="B86" s="8"/>
      <x:c r="C86" s="8"/>
      <x:c r="D86" s="7"/>
      <x:c r="E86" s="7"/>
      <x:c r="F86" s="7"/>
      <x:c r="G86" s="8"/>
      <x:c r="H86" s="9"/>
      <x:c r="I86" s="9"/>
      <x:c r="J86" s="6" t="str">
        <x:f>IF(COUNTA(A86:I86)=0,"",IF(G86="X","Excluded",IF(ISBLANK(G86),"Ungraded",IF(ISNUMBER(G86),IF(AND(G86&gt;=0,G86&lt;=4,MOD(G86,1)=0),"Graded","Fix grade"),"Fix grade"))))</x:f>
      </x:c>
    </x:row>
    <x:row r="87" ht="24" customHeight="1">
      <x:c r="A87" s="5"/>
      <x:c r="B87" s="8"/>
      <x:c r="C87" s="8"/>
      <x:c r="D87" s="7"/>
      <x:c r="E87" s="7"/>
      <x:c r="F87" s="7"/>
      <x:c r="G87" s="8"/>
      <x:c r="H87" s="9"/>
      <x:c r="I87" s="9"/>
      <x:c r="J87" s="6" t="str">
        <x:f>IF(COUNTA(A87:I87)=0,"",IF(G87="X","Excluded",IF(ISBLANK(G87),"Ungraded",IF(ISNUMBER(G87),IF(AND(G87&gt;=0,G87&lt;=4,MOD(G87,1)=0),"Graded","Fix grade"),"Fix grade"))))</x:f>
      </x:c>
    </x:row>
    <x:row r="88" ht="24" customHeight="1">
      <x:c r="A88" s="5"/>
      <x:c r="B88" s="8"/>
      <x:c r="C88" s="8"/>
      <x:c r="D88" s="7"/>
      <x:c r="E88" s="7"/>
      <x:c r="F88" s="7"/>
      <x:c r="G88" s="8"/>
      <x:c r="H88" s="9"/>
      <x:c r="I88" s="9"/>
      <x:c r="J88" s="6" t="str">
        <x:f>IF(COUNTA(A88:I88)=0,"",IF(G88="X","Excluded",IF(ISBLANK(G88),"Ungraded",IF(ISNUMBER(G88),IF(AND(G88&gt;=0,G88&lt;=4,MOD(G88,1)=0),"Graded","Fix grade"),"Fix grade"))))</x:f>
      </x:c>
    </x:row>
    <x:row r="89" ht="24" customHeight="1">
      <x:c r="A89" s="5"/>
      <x:c r="B89" s="8"/>
      <x:c r="C89" s="8"/>
      <x:c r="D89" s="7"/>
      <x:c r="E89" s="7"/>
      <x:c r="F89" s="7"/>
      <x:c r="G89" s="8"/>
      <x:c r="H89" s="9"/>
      <x:c r="I89" s="9"/>
      <x:c r="J89" s="6" t="str">
        <x:f>IF(COUNTA(A89:I89)=0,"",IF(G89="X","Excluded",IF(ISBLANK(G89),"Ungraded",IF(ISNUMBER(G89),IF(AND(G89&gt;=0,G89&lt;=4,MOD(G89,1)=0),"Graded","Fix grade"),"Fix grade"))))</x:f>
      </x:c>
    </x:row>
    <x:row r="90" ht="24" customHeight="1">
      <x:c r="A90" s="5"/>
      <x:c r="B90" s="8"/>
      <x:c r="C90" s="8"/>
      <x:c r="D90" s="7"/>
      <x:c r="E90" s="7"/>
      <x:c r="F90" s="7"/>
      <x:c r="G90" s="8"/>
      <x:c r="H90" s="9"/>
      <x:c r="I90" s="9"/>
      <x:c r="J90" s="6" t="str">
        <x:f>IF(COUNTA(A90:I90)=0,"",IF(G90="X","Excluded",IF(ISBLANK(G90),"Ungraded",IF(ISNUMBER(G90),IF(AND(G90&gt;=0,G90&lt;=4,MOD(G90,1)=0),"Graded","Fix grade"),"Fix grade"))))</x:f>
      </x:c>
    </x:row>
    <x:row r="91" ht="24" customHeight="1">
      <x:c r="A91" s="5"/>
      <x:c r="B91" s="8"/>
      <x:c r="C91" s="8"/>
      <x:c r="D91" s="7"/>
      <x:c r="E91" s="7"/>
      <x:c r="F91" s="7"/>
      <x:c r="G91" s="8"/>
      <x:c r="H91" s="9"/>
      <x:c r="I91" s="9"/>
      <x:c r="J91" s="6" t="str">
        <x:f>IF(COUNTA(A91:I91)=0,"",IF(G91="X","Excluded",IF(ISBLANK(G91),"Ungraded",IF(ISNUMBER(G91),IF(AND(G91&gt;=0,G91&lt;=4,MOD(G91,1)=0),"Graded","Fix grade"),"Fix grade"))))</x:f>
      </x:c>
    </x:row>
    <x:row r="92" ht="24" customHeight="1">
      <x:c r="A92" s="5"/>
      <x:c r="B92" s="8"/>
      <x:c r="C92" s="8"/>
      <x:c r="D92" s="7"/>
      <x:c r="E92" s="7"/>
      <x:c r="F92" s="7"/>
      <x:c r="G92" s="8"/>
      <x:c r="H92" s="9"/>
      <x:c r="I92" s="9"/>
      <x:c r="J92" s="6" t="str">
        <x:f>IF(COUNTA(A92:I92)=0,"",IF(G92="X","Excluded",IF(ISBLANK(G92),"Ungraded",IF(ISNUMBER(G92),IF(AND(G92&gt;=0,G92&lt;=4,MOD(G92,1)=0),"Graded","Fix grade"),"Fix grade"))))</x:f>
      </x:c>
    </x:row>
    <x:row r="93" ht="24" customHeight="1">
      <x:c r="A93" s="5"/>
      <x:c r="B93" s="8"/>
      <x:c r="C93" s="8"/>
      <x:c r="D93" s="7"/>
      <x:c r="E93" s="7"/>
      <x:c r="F93" s="7"/>
      <x:c r="G93" s="8"/>
      <x:c r="H93" s="9"/>
      <x:c r="I93" s="9"/>
      <x:c r="J93" s="6" t="str">
        <x:f>IF(COUNTA(A93:I93)=0,"",IF(G93="X","Excluded",IF(ISBLANK(G93),"Ungraded",IF(ISNUMBER(G93),IF(AND(G93&gt;=0,G93&lt;=4,MOD(G93,1)=0),"Graded","Fix grade"),"Fix grade"))))</x:f>
      </x:c>
    </x:row>
    <x:row r="94" ht="24" customHeight="1">
      <x:c r="A94" s="5"/>
      <x:c r="B94" s="8"/>
      <x:c r="C94" s="8"/>
      <x:c r="D94" s="7"/>
      <x:c r="E94" s="7"/>
      <x:c r="F94" s="7"/>
      <x:c r="G94" s="8"/>
      <x:c r="H94" s="9"/>
      <x:c r="I94" s="9"/>
      <x:c r="J94" s="6" t="str">
        <x:f>IF(COUNTA(A94:I94)=0,"",IF(G94="X","Excluded",IF(ISBLANK(G94),"Ungraded",IF(ISNUMBER(G94),IF(AND(G94&gt;=0,G94&lt;=4,MOD(G94,1)=0),"Graded","Fix grade"),"Fix grade"))))</x:f>
      </x:c>
    </x:row>
    <x:row r="95" ht="24" customHeight="1">
      <x:c r="A95" s="5"/>
      <x:c r="B95" s="8"/>
      <x:c r="C95" s="8"/>
      <x:c r="D95" s="7"/>
      <x:c r="E95" s="7"/>
      <x:c r="F95" s="7"/>
      <x:c r="G95" s="8"/>
      <x:c r="H95" s="9"/>
      <x:c r="I95" s="9"/>
      <x:c r="J95" s="6" t="str">
        <x:f>IF(COUNTA(A95:I95)=0,"",IF(G95="X","Excluded",IF(ISBLANK(G95),"Ungraded",IF(ISNUMBER(G95),IF(AND(G95&gt;=0,G95&lt;=4,MOD(G95,1)=0),"Graded","Fix grade"),"Fix grade"))))</x:f>
      </x:c>
    </x:row>
    <x:row r="96" ht="24" customHeight="1">
      <x:c r="A96" s="5"/>
      <x:c r="B96" s="8"/>
      <x:c r="C96" s="8"/>
      <x:c r="D96" s="7"/>
      <x:c r="E96" s="7"/>
      <x:c r="F96" s="7"/>
      <x:c r="G96" s="8"/>
      <x:c r="H96" s="9"/>
      <x:c r="I96" s="9"/>
      <x:c r="J96" s="6" t="str">
        <x:f>IF(COUNTA(A96:I96)=0,"",IF(G96="X","Excluded",IF(ISBLANK(G96),"Ungraded",IF(ISNUMBER(G96),IF(AND(G96&gt;=0,G96&lt;=4,MOD(G96,1)=0),"Graded","Fix grade"),"Fix grade"))))</x:f>
      </x:c>
    </x:row>
    <x:row r="97" ht="24" customHeight="1">
      <x:c r="A97" s="5"/>
      <x:c r="B97" s="8"/>
      <x:c r="C97" s="8"/>
      <x:c r="D97" s="7"/>
      <x:c r="E97" s="7"/>
      <x:c r="F97" s="7"/>
      <x:c r="G97" s="8"/>
      <x:c r="H97" s="9"/>
      <x:c r="I97" s="9"/>
      <x:c r="J97" s="6" t="str">
        <x:f>IF(COUNTA(A97:I97)=0,"",IF(G97="X","Excluded",IF(ISBLANK(G97),"Ungraded",IF(ISNUMBER(G97),IF(AND(G97&gt;=0,G97&lt;=4,MOD(G97,1)=0),"Graded","Fix grade"),"Fix grade"))))</x:f>
      </x:c>
    </x:row>
    <x:row r="98" ht="24" customHeight="1">
      <x:c r="A98" s="5"/>
      <x:c r="B98" s="8"/>
      <x:c r="C98" s="8"/>
      <x:c r="D98" s="7"/>
      <x:c r="E98" s="7"/>
      <x:c r="F98" s="7"/>
      <x:c r="G98" s="8"/>
      <x:c r="H98" s="9"/>
      <x:c r="I98" s="9"/>
      <x:c r="J98" s="6" t="str">
        <x:f>IF(COUNTA(A98:I98)=0,"",IF(G98="X","Excluded",IF(ISBLANK(G98),"Ungraded",IF(ISNUMBER(G98),IF(AND(G98&gt;=0,G98&lt;=4,MOD(G98,1)=0),"Graded","Fix grade"),"Fix grade"))))</x:f>
      </x:c>
    </x:row>
    <x:row r="99" ht="24" customHeight="1">
      <x:c r="A99" s="5"/>
      <x:c r="B99" s="8"/>
      <x:c r="C99" s="8"/>
      <x:c r="D99" s="7"/>
      <x:c r="E99" s="7"/>
      <x:c r="F99" s="7"/>
      <x:c r="G99" s="8"/>
      <x:c r="H99" s="9"/>
      <x:c r="I99" s="9"/>
      <x:c r="J99" s="6" t="str">
        <x:f>IF(COUNTA(A99:I99)=0,"",IF(G99="X","Excluded",IF(ISBLANK(G99),"Ungraded",IF(ISNUMBER(G99),IF(AND(G99&gt;=0,G99&lt;=4,MOD(G99,1)=0),"Graded","Fix grade"),"Fix grade"))))</x:f>
      </x:c>
    </x:row>
    <x:row r="100" ht="24" customHeight="1">
      <x:c r="A100" s="5"/>
      <x:c r="B100" s="8"/>
      <x:c r="C100" s="8"/>
      <x:c r="D100" s="7"/>
      <x:c r="E100" s="7"/>
      <x:c r="F100" s="7"/>
      <x:c r="G100" s="8"/>
      <x:c r="H100" s="9"/>
      <x:c r="I100" s="9"/>
      <x:c r="J100" s="6" t="str">
        <x:f>IF(COUNTA(A100:I100)=0,"",IF(G100="X","Excluded",IF(ISBLANK(G100),"Ungraded",IF(ISNUMBER(G100),IF(AND(G100&gt;=0,G100&lt;=4,MOD(G100,1)=0),"Graded","Fix grade"),"Fix grade"))))</x:f>
      </x:c>
    </x:row>
    <x:row r="101" ht="24" customHeight="1">
      <x:c r="A101" s="5"/>
      <x:c r="B101" s="8"/>
      <x:c r="C101" s="8"/>
      <x:c r="D101" s="7"/>
      <x:c r="E101" s="7"/>
      <x:c r="F101" s="7"/>
      <x:c r="G101" s="8"/>
      <x:c r="H101" s="9"/>
      <x:c r="I101" s="9"/>
      <x:c r="J101" s="6" t="str">
        <x:f>IF(COUNTA(A101:I101)=0,"",IF(G101="X","Excluded",IF(ISBLANK(G101),"Ungraded",IF(ISNUMBER(G101),IF(AND(G101&gt;=0,G101&lt;=4,MOD(G101,1)=0),"Graded","Fix grade"),"Fix grade"))))</x:f>
      </x:c>
    </x:row>
    <x:row r="102" ht="24" customHeight="1">
      <x:c r="A102" s="5"/>
      <x:c r="B102" s="8"/>
      <x:c r="C102" s="8"/>
      <x:c r="D102" s="7"/>
      <x:c r="E102" s="7"/>
      <x:c r="F102" s="7"/>
      <x:c r="G102" s="8"/>
      <x:c r="H102" s="9"/>
      <x:c r="I102" s="9"/>
      <x:c r="J102" s="6" t="str">
        <x:f>IF(COUNTA(A102:I102)=0,"",IF(G102="X","Excluded",IF(ISBLANK(G102),"Ungraded",IF(ISNUMBER(G102),IF(AND(G102&gt;=0,G102&lt;=4,MOD(G102,1)=0),"Graded","Fix grade"),"Fix grade"))))</x:f>
      </x:c>
    </x:row>
    <x:row r="103" ht="24" customHeight="1">
      <x:c r="A103" s="5"/>
      <x:c r="B103" s="8"/>
      <x:c r="C103" s="8"/>
      <x:c r="D103" s="7"/>
      <x:c r="E103" s="7"/>
      <x:c r="F103" s="7"/>
      <x:c r="G103" s="8"/>
      <x:c r="H103" s="9"/>
      <x:c r="I103" s="9"/>
      <x:c r="J103" s="6" t="str">
        <x:f>IF(COUNTA(A103:I103)=0,"",IF(G103="X","Excluded",IF(ISBLANK(G103),"Ungraded",IF(ISNUMBER(G103),IF(AND(G103&gt;=0,G103&lt;=4,MOD(G103,1)=0),"Graded","Fix grade"),"Fix grade"))))</x:f>
      </x:c>
    </x:row>
    <x:row r="104" ht="24" customHeight="1">
      <x:c r="A104" s="5"/>
      <x:c r="B104" s="8"/>
      <x:c r="C104" s="8"/>
      <x:c r="D104" s="7"/>
      <x:c r="E104" s="7"/>
      <x:c r="F104" s="7"/>
      <x:c r="G104" s="8"/>
      <x:c r="H104" s="9"/>
      <x:c r="I104" s="9"/>
      <x:c r="J104" s="6" t="str">
        <x:f>IF(COUNTA(A104:I104)=0,"",IF(G104="X","Excluded",IF(ISBLANK(G104),"Ungraded",IF(ISNUMBER(G104),IF(AND(G104&gt;=0,G104&lt;=4,MOD(G104,1)=0),"Graded","Fix grade"),"Fix grade"))))</x:f>
      </x:c>
    </x:row>
    <x:row r="105" ht="24" customHeight="1">
      <x:c r="A105" s="5"/>
      <x:c r="B105" s="8"/>
      <x:c r="C105" s="8"/>
      <x:c r="D105" s="7"/>
      <x:c r="E105" s="7"/>
      <x:c r="F105" s="7"/>
      <x:c r="G105" s="8"/>
      <x:c r="H105" s="9"/>
      <x:c r="I105" s="9"/>
      <x:c r="J105" s="6" t="str">
        <x:f>IF(COUNTA(A105:I105)=0,"",IF(G105="X","Excluded",IF(ISBLANK(G105),"Ungraded",IF(ISNUMBER(G105),IF(AND(G105&gt;=0,G105&lt;=4,MOD(G105,1)=0),"Graded","Fix grade"),"Fix grade"))))</x:f>
      </x:c>
    </x:row>
    <x:row r="106" ht="24" customHeight="1">
      <x:c r="A106" s="5"/>
      <x:c r="B106" s="8"/>
      <x:c r="C106" s="8"/>
      <x:c r="D106" s="7"/>
      <x:c r="E106" s="7"/>
      <x:c r="F106" s="7"/>
      <x:c r="G106" s="8"/>
      <x:c r="H106" s="9"/>
      <x:c r="I106" s="9"/>
      <x:c r="J106" s="6" t="str">
        <x:f>IF(COUNTA(A106:I106)=0,"",IF(G106="X","Excluded",IF(ISBLANK(G106),"Ungraded",IF(ISNUMBER(G106),IF(AND(G106&gt;=0,G106&lt;=4,MOD(G106,1)=0),"Graded","Fix grade"),"Fix grade"))))</x:f>
      </x:c>
    </x:row>
    <x:row r="107" ht="24" customHeight="1">
      <x:c r="A107" s="5"/>
      <x:c r="B107" s="8"/>
      <x:c r="C107" s="8"/>
      <x:c r="D107" s="7"/>
      <x:c r="E107" s="7"/>
      <x:c r="F107" s="7"/>
      <x:c r="G107" s="8"/>
      <x:c r="H107" s="9"/>
      <x:c r="I107" s="9"/>
      <x:c r="J107" s="6" t="str">
        <x:f>IF(COUNTA(A107:I107)=0,"",IF(G107="X","Excluded",IF(ISBLANK(G107),"Ungraded",IF(ISNUMBER(G107),IF(AND(G107&gt;=0,G107&lt;=4,MOD(G107,1)=0),"Graded","Fix grade"),"Fix grade"))))</x:f>
      </x:c>
    </x:row>
    <x:row r="108" ht="24" customHeight="1">
      <x:c r="A108" s="5"/>
      <x:c r="B108" s="8"/>
      <x:c r="C108" s="8"/>
      <x:c r="D108" s="7"/>
      <x:c r="E108" s="7"/>
      <x:c r="F108" s="7"/>
      <x:c r="G108" s="8"/>
      <x:c r="H108" s="9"/>
      <x:c r="I108" s="9"/>
      <x:c r="J108" s="6" t="str">
        <x:f>IF(COUNTA(A108:I108)=0,"",IF(G108="X","Excluded",IF(ISBLANK(G108),"Ungraded",IF(ISNUMBER(G108),IF(AND(G108&gt;=0,G108&lt;=4,MOD(G108,1)=0),"Graded","Fix grade"),"Fix grade"))))</x:f>
      </x:c>
    </x:row>
    <x:row r="109" ht="24" customHeight="1">
      <x:c r="A109" s="5"/>
      <x:c r="B109" s="8"/>
      <x:c r="C109" s="8"/>
      <x:c r="D109" s="7"/>
      <x:c r="E109" s="7"/>
      <x:c r="F109" s="7"/>
      <x:c r="G109" s="8"/>
      <x:c r="H109" s="9"/>
      <x:c r="I109" s="9"/>
      <x:c r="J109" s="6" t="str">
        <x:f>IF(COUNTA(A109:I109)=0,"",IF(G109="X","Excluded",IF(ISBLANK(G109),"Ungraded",IF(ISNUMBER(G109),IF(AND(G109&gt;=0,G109&lt;=4,MOD(G109,1)=0),"Graded","Fix grade"),"Fix grade"))))</x:f>
      </x:c>
    </x:row>
    <x:row r="110" ht="24" customHeight="1">
      <x:c r="A110" s="5"/>
      <x:c r="B110" s="8"/>
      <x:c r="C110" s="8"/>
      <x:c r="D110" s="7"/>
      <x:c r="E110" s="7"/>
      <x:c r="F110" s="7"/>
      <x:c r="G110" s="8"/>
      <x:c r="H110" s="9"/>
      <x:c r="I110" s="9"/>
      <x:c r="J110" s="6" t="str">
        <x:f>IF(COUNTA(A110:I110)=0,"",IF(G110="X","Excluded",IF(ISBLANK(G110),"Ungraded",IF(ISNUMBER(G110),IF(AND(G110&gt;=0,G110&lt;=4,MOD(G110,1)=0),"Graded","Fix grade"),"Fix grade"))))</x:f>
      </x:c>
    </x:row>
    <x:row r="111" ht="24" customHeight="1">
      <x:c r="A111" s="5"/>
      <x:c r="B111" s="8"/>
      <x:c r="C111" s="8"/>
      <x:c r="D111" s="7"/>
      <x:c r="E111" s="7"/>
      <x:c r="F111" s="7"/>
      <x:c r="G111" s="8"/>
      <x:c r="H111" s="9"/>
      <x:c r="I111" s="9"/>
      <x:c r="J111" s="6" t="str">
        <x:f>IF(COUNTA(A111:I111)=0,"",IF(G111="X","Excluded",IF(ISBLANK(G111),"Ungraded",IF(ISNUMBER(G111),IF(AND(G111&gt;=0,G111&lt;=4,MOD(G111,1)=0),"Graded","Fix grade"),"Fix grade"))))</x:f>
      </x:c>
    </x:row>
    <x:row r="112" ht="24" customHeight="1">
      <x:c r="A112" s="5"/>
      <x:c r="B112" s="8"/>
      <x:c r="C112" s="8"/>
      <x:c r="D112" s="7"/>
      <x:c r="E112" s="7"/>
      <x:c r="F112" s="7"/>
      <x:c r="G112" s="8"/>
      <x:c r="H112" s="9"/>
      <x:c r="I112" s="9"/>
      <x:c r="J112" s="6" t="str">
        <x:f>IF(COUNTA(A112:I112)=0,"",IF(G112="X","Excluded",IF(ISBLANK(G112),"Ungraded",IF(ISNUMBER(G112),IF(AND(G112&gt;=0,G112&lt;=4,MOD(G112,1)=0),"Graded","Fix grade"),"Fix grade"))))</x:f>
      </x:c>
    </x:row>
    <x:row r="113" ht="24" customHeight="1">
      <x:c r="A113" s="5"/>
      <x:c r="B113" s="8"/>
      <x:c r="C113" s="8"/>
      <x:c r="D113" s="7"/>
      <x:c r="E113" s="7"/>
      <x:c r="F113" s="7"/>
      <x:c r="G113" s="8"/>
      <x:c r="H113" s="9"/>
      <x:c r="I113" s="9"/>
      <x:c r="J113" s="6" t="str">
        <x:f>IF(COUNTA(A113:I113)=0,"",IF(G113="X","Excluded",IF(ISBLANK(G113),"Ungraded",IF(ISNUMBER(G113),IF(AND(G113&gt;=0,G113&lt;=4,MOD(G113,1)=0),"Graded","Fix grade"),"Fix grade"))))</x:f>
      </x:c>
    </x:row>
    <x:row r="114" ht="24" customHeight="1">
      <x:c r="A114" s="5"/>
      <x:c r="B114" s="8"/>
      <x:c r="C114" s="8"/>
      <x:c r="D114" s="7"/>
      <x:c r="E114" s="7"/>
      <x:c r="F114" s="7"/>
      <x:c r="G114" s="8"/>
      <x:c r="H114" s="9"/>
      <x:c r="I114" s="9"/>
      <x:c r="J114" s="6" t="str">
        <x:f>IF(COUNTA(A114:I114)=0,"",IF(G114="X","Excluded",IF(ISBLANK(G114),"Ungraded",IF(ISNUMBER(G114),IF(AND(G114&gt;=0,G114&lt;=4,MOD(G114,1)=0),"Graded","Fix grade"),"Fix grade"))))</x:f>
      </x:c>
    </x:row>
    <x:row r="115" ht="24" customHeight="1">
      <x:c r="A115" s="5"/>
      <x:c r="B115" s="8"/>
      <x:c r="C115" s="8"/>
      <x:c r="D115" s="7"/>
      <x:c r="E115" s="7"/>
      <x:c r="F115" s="7"/>
      <x:c r="G115" s="8"/>
      <x:c r="H115" s="9"/>
      <x:c r="I115" s="9"/>
      <x:c r="J115" s="6" t="str">
        <x:f>IF(COUNTA(A115:I115)=0,"",IF(G115="X","Excluded",IF(ISBLANK(G115),"Ungraded",IF(ISNUMBER(G115),IF(AND(G115&gt;=0,G115&lt;=4,MOD(G115,1)=0),"Graded","Fix grade"),"Fix grade"))))</x:f>
      </x:c>
    </x:row>
    <x:row r="116" ht="24" customHeight="1">
      <x:c r="A116" s="5"/>
      <x:c r="B116" s="8"/>
      <x:c r="C116" s="8"/>
      <x:c r="D116" s="7"/>
      <x:c r="E116" s="7"/>
      <x:c r="F116" s="7"/>
      <x:c r="G116" s="8"/>
      <x:c r="H116" s="9"/>
      <x:c r="I116" s="9"/>
      <x:c r="J116" s="6" t="str">
        <x:f>IF(COUNTA(A116:I116)=0,"",IF(G116="X","Excluded",IF(ISBLANK(G116),"Ungraded",IF(ISNUMBER(G116),IF(AND(G116&gt;=0,G116&lt;=4,MOD(G116,1)=0),"Graded","Fix grade"),"Fix grade"))))</x:f>
      </x:c>
    </x:row>
    <x:row r="117" ht="24" customHeight="1">
      <x:c r="A117" s="5"/>
      <x:c r="B117" s="8"/>
      <x:c r="C117" s="8"/>
      <x:c r="D117" s="7"/>
      <x:c r="E117" s="7"/>
      <x:c r="F117" s="7"/>
      <x:c r="G117" s="8"/>
      <x:c r="H117" s="9"/>
      <x:c r="I117" s="9"/>
      <x:c r="J117" s="6" t="str">
        <x:f>IF(COUNTA(A117:I117)=0,"",IF(G117="X","Excluded",IF(ISBLANK(G117),"Ungraded",IF(ISNUMBER(G117),IF(AND(G117&gt;=0,G117&lt;=4,MOD(G117,1)=0),"Graded","Fix grade"),"Fix grade"))))</x:f>
      </x:c>
    </x:row>
    <x:row r="118" ht="24" customHeight="1">
      <x:c r="A118" s="5"/>
      <x:c r="B118" s="8"/>
      <x:c r="C118" s="8"/>
      <x:c r="D118" s="7"/>
      <x:c r="E118" s="7"/>
      <x:c r="F118" s="7"/>
      <x:c r="G118" s="8"/>
      <x:c r="H118" s="9"/>
      <x:c r="I118" s="9"/>
      <x:c r="J118" s="6" t="str">
        <x:f>IF(COUNTA(A118:I118)=0,"",IF(G118="X","Excluded",IF(ISBLANK(G118),"Ungraded",IF(ISNUMBER(G118),IF(AND(G118&gt;=0,G118&lt;=4,MOD(G118,1)=0),"Graded","Fix grade"),"Fix grade"))))</x:f>
      </x:c>
    </x:row>
    <x:row r="119" ht="24" customHeight="1">
      <x:c r="A119" s="5"/>
      <x:c r="B119" s="8"/>
      <x:c r="C119" s="8"/>
      <x:c r="D119" s="7"/>
      <x:c r="E119" s="7"/>
      <x:c r="F119" s="7"/>
      <x:c r="G119" s="8"/>
      <x:c r="H119" s="9"/>
      <x:c r="I119" s="9"/>
      <x:c r="J119" s="6" t="str">
        <x:f>IF(COUNTA(A119:I119)=0,"",IF(G119="X","Excluded",IF(ISBLANK(G119),"Ungraded",IF(ISNUMBER(G119),IF(AND(G119&gt;=0,G119&lt;=4,MOD(G119,1)=0),"Graded","Fix grade"),"Fix grade"))))</x:f>
      </x:c>
    </x:row>
    <x:row r="120" ht="24" customHeight="1">
      <x:c r="A120" s="5"/>
      <x:c r="B120" s="8"/>
      <x:c r="C120" s="8"/>
      <x:c r="D120" s="7"/>
      <x:c r="E120" s="7"/>
      <x:c r="F120" s="7"/>
      <x:c r="G120" s="8"/>
      <x:c r="H120" s="9"/>
      <x:c r="I120" s="9"/>
      <x:c r="J120" s="6" t="str">
        <x:f>IF(COUNTA(A120:I120)=0,"",IF(G120="X","Excluded",IF(ISBLANK(G120),"Ungraded",IF(ISNUMBER(G120),IF(AND(G120&gt;=0,G120&lt;=4,MOD(G120,1)=0),"Graded","Fix grade"),"Fix grade"))))</x:f>
      </x:c>
    </x:row>
    <x:row r="121" ht="24" customHeight="1">
      <x:c r="A121" s="5"/>
      <x:c r="B121" s="8"/>
      <x:c r="C121" s="8"/>
      <x:c r="D121" s="7"/>
      <x:c r="E121" s="7"/>
      <x:c r="F121" s="7"/>
      <x:c r="G121" s="8"/>
      <x:c r="H121" s="9"/>
      <x:c r="I121" s="9"/>
      <x:c r="J121" s="6" t="str">
        <x:f>IF(COUNTA(A121:I121)=0,"",IF(G121="X","Excluded",IF(ISBLANK(G121),"Ungraded",IF(ISNUMBER(G121),IF(AND(G121&gt;=0,G121&lt;=4,MOD(G121,1)=0),"Graded","Fix grade"),"Fix grade"))))</x:f>
      </x:c>
    </x:row>
    <x:row r="122" ht="24" customHeight="1">
      <x:c r="A122" s="5"/>
      <x:c r="B122" s="8"/>
      <x:c r="C122" s="8"/>
      <x:c r="D122" s="7"/>
      <x:c r="E122" s="7"/>
      <x:c r="F122" s="7"/>
      <x:c r="G122" s="8"/>
      <x:c r="H122" s="9"/>
      <x:c r="I122" s="9"/>
      <x:c r="J122" s="6" t="str">
        <x:f>IF(COUNTA(A122:I122)=0,"",IF(G122="X","Excluded",IF(ISBLANK(G122),"Ungraded",IF(ISNUMBER(G122),IF(AND(G122&gt;=0,G122&lt;=4,MOD(G122,1)=0),"Graded","Fix grade"),"Fix grade"))))</x:f>
      </x:c>
    </x:row>
    <x:row r="123" ht="24" customHeight="1">
      <x:c r="A123" s="5"/>
      <x:c r="B123" s="8"/>
      <x:c r="C123" s="8"/>
      <x:c r="D123" s="7"/>
      <x:c r="E123" s="7"/>
      <x:c r="F123" s="7"/>
      <x:c r="G123" s="8"/>
      <x:c r="H123" s="9"/>
      <x:c r="I123" s="9"/>
      <x:c r="J123" s="6" t="str">
        <x:f>IF(COUNTA(A123:I123)=0,"",IF(G123="X","Excluded",IF(ISBLANK(G123),"Ungraded",IF(ISNUMBER(G123),IF(AND(G123&gt;=0,G123&lt;=4,MOD(G123,1)=0),"Graded","Fix grade"),"Fix grade"))))</x:f>
      </x:c>
    </x:row>
    <x:row r="124" ht="24" customHeight="1">
      <x:c r="A124" s="5"/>
      <x:c r="B124" s="8"/>
      <x:c r="C124" s="8"/>
      <x:c r="D124" s="7"/>
      <x:c r="E124" s="7"/>
      <x:c r="F124" s="7"/>
      <x:c r="G124" s="8"/>
      <x:c r="H124" s="9"/>
      <x:c r="I124" s="9"/>
      <x:c r="J124" s="6" t="str">
        <x:f>IF(COUNTA(A124:I124)=0,"",IF(G124="X","Excluded",IF(ISBLANK(G124),"Ungraded",IF(ISNUMBER(G124),IF(AND(G124&gt;=0,G124&lt;=4,MOD(G124,1)=0),"Graded","Fix grade"),"Fix grade"))))</x:f>
      </x:c>
    </x:row>
    <x:row r="125" ht="24" customHeight="1">
      <x:c r="A125" s="5"/>
      <x:c r="B125" s="8"/>
      <x:c r="C125" s="8"/>
      <x:c r="D125" s="7"/>
      <x:c r="E125" s="7"/>
      <x:c r="F125" s="7"/>
      <x:c r="G125" s="8"/>
      <x:c r="H125" s="9"/>
      <x:c r="I125" s="9"/>
      <x:c r="J125" s="6" t="str">
        <x:f>IF(COUNTA(A125:I125)=0,"",IF(G125="X","Excluded",IF(ISBLANK(G125),"Ungraded",IF(ISNUMBER(G125),IF(AND(G125&gt;=0,G125&lt;=4,MOD(G125,1)=0),"Graded","Fix grade"),"Fix grade"))))</x:f>
      </x:c>
    </x:row>
    <x:row r="126" ht="24" customHeight="1">
      <x:c r="A126" s="5"/>
      <x:c r="B126" s="8"/>
      <x:c r="C126" s="8"/>
      <x:c r="D126" s="7"/>
      <x:c r="E126" s="7"/>
      <x:c r="F126" s="7"/>
      <x:c r="G126" s="8"/>
      <x:c r="H126" s="9"/>
      <x:c r="I126" s="9"/>
      <x:c r="J126" s="6" t="str">
        <x:f>IF(COUNTA(A126:I126)=0,"",IF(G126="X","Excluded",IF(ISBLANK(G126),"Ungraded",IF(ISNUMBER(G126),IF(AND(G126&gt;=0,G126&lt;=4,MOD(G126,1)=0),"Graded","Fix grade"),"Fix grade"))))</x:f>
      </x:c>
    </x:row>
    <x:row r="127" ht="24" customHeight="1">
      <x:c r="A127" s="5"/>
      <x:c r="B127" s="8"/>
      <x:c r="C127" s="8"/>
      <x:c r="D127" s="7"/>
      <x:c r="E127" s="7"/>
      <x:c r="F127" s="7"/>
      <x:c r="G127" s="8"/>
      <x:c r="H127" s="9"/>
      <x:c r="I127" s="9"/>
      <x:c r="J127" s="6" t="str">
        <x:f>IF(COUNTA(A127:I127)=0,"",IF(G127="X","Excluded",IF(ISBLANK(G127),"Ungraded",IF(ISNUMBER(G127),IF(AND(G127&gt;=0,G127&lt;=4,MOD(G127,1)=0),"Graded","Fix grade"),"Fix grade"))))</x:f>
      </x:c>
    </x:row>
    <x:row r="128" ht="24" customHeight="1">
      <x:c r="A128" s="5"/>
      <x:c r="B128" s="8"/>
      <x:c r="C128" s="8"/>
      <x:c r="D128" s="7"/>
      <x:c r="E128" s="7"/>
      <x:c r="F128" s="7"/>
      <x:c r="G128" s="8"/>
      <x:c r="H128" s="9"/>
      <x:c r="I128" s="9"/>
      <x:c r="J128" s="6" t="str">
        <x:f>IF(COUNTA(A128:I128)=0,"",IF(G128="X","Excluded",IF(ISBLANK(G128),"Ungraded",IF(ISNUMBER(G128),IF(AND(G128&gt;=0,G128&lt;=4,MOD(G128,1)=0),"Graded","Fix grade"),"Fix grade"))))</x:f>
      </x:c>
    </x:row>
    <x:row r="129" ht="24" customHeight="1">
      <x:c r="A129" s="5"/>
      <x:c r="B129" s="8"/>
      <x:c r="C129" s="8"/>
      <x:c r="D129" s="7"/>
      <x:c r="E129" s="7"/>
      <x:c r="F129" s="7"/>
      <x:c r="G129" s="8"/>
      <x:c r="H129" s="9"/>
      <x:c r="I129" s="9"/>
      <x:c r="J129" s="6" t="str">
        <x:f>IF(COUNTA(A129:I129)=0,"",IF(G129="X","Excluded",IF(ISBLANK(G129),"Ungraded",IF(ISNUMBER(G129),IF(AND(G129&gt;=0,G129&lt;=4,MOD(G129,1)=0),"Graded","Fix grade"),"Fix grade"))))</x:f>
      </x:c>
    </x:row>
    <x:row r="130" ht="24" customHeight="1">
      <x:c r="A130" s="5"/>
      <x:c r="B130" s="8"/>
      <x:c r="C130" s="8"/>
      <x:c r="D130" s="7"/>
      <x:c r="E130" s="7"/>
      <x:c r="F130" s="7"/>
      <x:c r="G130" s="8"/>
      <x:c r="H130" s="9"/>
      <x:c r="I130" s="9"/>
      <x:c r="J130" s="6" t="str">
        <x:f>IF(COUNTA(A130:I130)=0,"",IF(G130="X","Excluded",IF(ISBLANK(G130),"Ungraded",IF(ISNUMBER(G130),IF(AND(G130&gt;=0,G130&lt;=4,MOD(G130,1)=0),"Graded","Fix grade"),"Fix grade"))))</x:f>
      </x:c>
    </x:row>
    <x:row r="131" ht="24" customHeight="1">
      <x:c r="A131" s="5"/>
      <x:c r="B131" s="8"/>
      <x:c r="C131" s="8"/>
      <x:c r="D131" s="7"/>
      <x:c r="E131" s="7"/>
      <x:c r="F131" s="7"/>
      <x:c r="G131" s="8"/>
      <x:c r="H131" s="9"/>
      <x:c r="I131" s="9"/>
      <x:c r="J131" s="6" t="str">
        <x:f>IF(COUNTA(A131:I131)=0,"",IF(G131="X","Excluded",IF(ISBLANK(G131),"Ungraded",IF(ISNUMBER(G131),IF(AND(G131&gt;=0,G131&lt;=4,MOD(G131,1)=0),"Graded","Fix grade"),"Fix grade"))))</x:f>
      </x:c>
    </x:row>
    <x:row r="132" ht="24" customHeight="1">
      <x:c r="A132" s="5"/>
      <x:c r="B132" s="8"/>
      <x:c r="C132" s="8"/>
      <x:c r="D132" s="7"/>
      <x:c r="E132" s="7"/>
      <x:c r="F132" s="7"/>
      <x:c r="G132" s="8"/>
      <x:c r="H132" s="9"/>
      <x:c r="I132" s="9"/>
      <x:c r="J132" s="6" t="str">
        <x:f>IF(COUNTA(A132:I132)=0,"",IF(G132="X","Excluded",IF(ISBLANK(G132),"Ungraded",IF(ISNUMBER(G132),IF(AND(G132&gt;=0,G132&lt;=4,MOD(G132,1)=0),"Graded","Fix grade"),"Fix grade"))))</x:f>
      </x:c>
    </x:row>
    <x:row r="133" ht="24" customHeight="1">
      <x:c r="A133" s="5"/>
      <x:c r="B133" s="8"/>
      <x:c r="C133" s="8"/>
      <x:c r="D133" s="7"/>
      <x:c r="E133" s="7"/>
      <x:c r="F133" s="7"/>
      <x:c r="G133" s="8"/>
      <x:c r="H133" s="9"/>
      <x:c r="I133" s="9"/>
      <x:c r="J133" s="6" t="str">
        <x:f>IF(COUNTA(A133:I133)=0,"",IF(G133="X","Excluded",IF(ISBLANK(G133),"Ungraded",IF(ISNUMBER(G133),IF(AND(G133&gt;=0,G133&lt;=4,MOD(G133,1)=0),"Graded","Fix grade"),"Fix grade"))))</x:f>
      </x:c>
    </x:row>
    <x:row r="134" ht="24" customHeight="1">
      <x:c r="A134" s="5"/>
      <x:c r="B134" s="8"/>
      <x:c r="C134" s="8"/>
      <x:c r="D134" s="7"/>
      <x:c r="E134" s="7"/>
      <x:c r="F134" s="7"/>
      <x:c r="G134" s="8"/>
      <x:c r="H134" s="9"/>
      <x:c r="I134" s="9"/>
      <x:c r="J134" s="6" t="str">
        <x:f>IF(COUNTA(A134:I134)=0,"",IF(G134="X","Excluded",IF(ISBLANK(G134),"Ungraded",IF(ISNUMBER(G134),IF(AND(G134&gt;=0,G134&lt;=4,MOD(G134,1)=0),"Graded","Fix grade"),"Fix grade"))))</x:f>
      </x:c>
    </x:row>
    <x:row r="135" ht="24" customHeight="1">
      <x:c r="A135" s="5"/>
      <x:c r="B135" s="8"/>
      <x:c r="C135" s="8"/>
      <x:c r="D135" s="7"/>
      <x:c r="E135" s="7"/>
      <x:c r="F135" s="7"/>
      <x:c r="G135" s="8"/>
      <x:c r="H135" s="9"/>
      <x:c r="I135" s="9"/>
      <x:c r="J135" s="6" t="str">
        <x:f>IF(COUNTA(A135:I135)=0,"",IF(G135="X","Excluded",IF(ISBLANK(G135),"Ungraded",IF(ISNUMBER(G135),IF(AND(G135&gt;=0,G135&lt;=4,MOD(G135,1)=0),"Graded","Fix grade"),"Fix grade"))))</x:f>
      </x:c>
    </x:row>
  </x:sheetData>
  <x:conditionalFormatting sqref="J8:J135">
    <x:cfRule type="containsText" dxfId="0" priority="1" operator="containsText" text="Fix grade"/>
  </x:conditionalFormatting>
  <x:dataValidations count="6">
    <x:dataValidation type="whole" errorStyle="stop" operator="between" showErrorMessage="1" errorTitle="Whole number required" error="Enter a whole number from 1 to 20." sqref="B8:B135">
      <x:formula1>1</x:formula1>
      <x:formula2>20</x:formula2>
    </x:dataValidation>
    <x:dataValidation type="whole" errorStyle="stop" operator="between" showErrorMessage="1" errorTitle="Whole number required" error="Enter a whole number from 1 to 8." sqref="C8:C135">
      <x:formula1>1</x:formula1>
      <x:formula2>8</x:formula2>
    </x:dataValidation>
    <x:dataValidation type="list" errorStyle="stop" showErrorMessage="1" errorTitle="Use a listed value" error="Use P1, P2, P3 or P4 from the roster." sqref="D8:D135">
      <x:formula1>"P1,P2,P3,P4"</x:formula1>
    </x:dataValidation>
    <x:dataValidation type="list" errorStyle="stop" showErrorMessage="1" errorTitle="Use a listed value" error="Use the simplified Draw or Hit family. See Read me." sqref="E8:E135">
      <x:formula1>"Draw,Hit"</x:formula1>
    </x:dataValidation>
    <x:dataValidation type="list" errorStyle="stop" showErrorMessage="1" errorTitle="Use a listed value" error="Use CW or CCW as viewed from above." sqref="F8:F135">
      <x:formula1>"CW,CCW"</x:formula1>
    </x:dataValidation>
    <x:dataValidation type="list" errorStyle="stop" showErrorMessage="1" errorTitle="Use a listed value" error="Enter a numeric whole-number grade 0–4, X, or leave blank." sqref="G8:G135">
      <x:formula1>"0,1,2,3,4,X"</x:formula1>
    </x:dataValidation>
  </x:dataValidations>
  <x:pageMargins left="0.7" right="0.7" top="0.75" bottom="0.75" header="0.3" footer="0.3"/>
  <x:tableParts count="1">
    <x:tablePart xmlns:r="http://schemas.openxmlformats.org/officeDocument/2006/relationships" r:id="R5cd9dc2ee62746d7"/>
  </x:tableParts>
</x:worksheet>
</file>

<file path=xl/worksheets/sheet3.xml><?xml version="1.0" encoding="utf-8"?>
<x:worksheet xmlns:x="http://schemas.openxmlformats.org/spreadsheetml/2006/main">
  <x:sheetPr>
    <x:tabColor rgb="FFCDBB8E"/>
  </x:sheetPr>
  <x:sheetViews>
    <x:sheetView showGridLines="0" workbookViewId="0">
      <x:pane xSplit="4" ySplit="7" topLeftCell="E8" activePane="bottomRight" state="frozen"/>
    </x:sheetView>
  </x:sheetViews>
  <x:sheetFormatPr defaultRowHeight="15"/>
  <x:cols>
    <x:col min="1" max="1" width="17" hidden="0" customWidth="1"/>
    <x:col min="2" max="2" width="7" hidden="0" customWidth="1"/>
    <x:col min="3" max="3" width="11" hidden="0" customWidth="1"/>
    <x:col min="4" max="4" width="9" hidden="0" customWidth="1"/>
    <x:col min="5" max="5" width="12" hidden="0" customWidth="1"/>
    <x:col min="6" max="6" width="11" hidden="0" customWidth="1"/>
    <x:col min="7" max="7" width="13" hidden="0" customWidth="1"/>
    <x:col min="8" max="8" width="33" hidden="0" customWidth="1"/>
    <x:col min="9" max="9" width="35" hidden="0" customWidth="1"/>
    <x:col min="10" max="10" width="15" hidden="0" customWidth="1"/>
  </x:cols>
  <x:sheetData>
    <x:row r="1" ht="24" customHeight="1">
      <x:c r="A1" s="2"/>
      <x:c r="B1" s="2"/>
      <x:c r="C1" s="2"/>
      <x:c r="D1" s="2"/>
      <x:c r="E1" s="2"/>
      <x:c r="F1" s="2"/>
      <x:c r="G1" s="2"/>
      <x:c r="H1" s="2"/>
      <x:c r="I1" s="2"/>
      <x:c r="J1" s="2"/>
    </x:row>
    <x:row r="2" ht="29" customHeight="1">
      <x:c r="A2" s="3" t="str">
        <x:v>HouseCall | Fictional worked example</x:v>
      </x:c>
      <x:c r="B2" s="2"/>
      <x:c r="C2" s="2"/>
      <x:c r="D2" s="2"/>
      <x:c r="E2" s="2"/>
      <x:c r="F2" s="2"/>
      <x:c r="G2" s="2"/>
      <x:c r="H2" s="2"/>
      <x:c r="I2" s="2"/>
      <x:c r="J2" s="2"/>
    </x:row>
    <x:row r="3" ht="24" customHeight="1">
      <x:c r="A3" s="4" t="str">
        <x:v>All names, shots and results here are invented for teaching. This sheet never feeds your Summary.</x:v>
      </x:c>
      <x:c r="B3" s="4"/>
      <x:c r="C3" s="4"/>
      <x:c r="D3" s="4"/>
      <x:c r="E3" s="4"/>
      <x:c r="F3" s="4"/>
      <x:c r="G3" s="4"/>
      <x:c r="H3" s="4"/>
      <x:c r="I3" s="4"/>
      <x:c r="J3" s="4"/>
    </x:row>
    <x:row r="4" ht="24" customHeight="1">
      <x:c r="A4" s="4" t="str">
        <x:v>CW / CCW = clockwise / counter-clockwise rotation viewed from above. P1–P4 refer to your roster on Summary.</x:v>
      </x:c>
      <x:c r="B4" s="4"/>
      <x:c r="C4" s="4"/>
      <x:c r="D4" s="4"/>
      <x:c r="E4" s="4"/>
      <x:c r="F4" s="4"/>
      <x:c r="G4" s="4"/>
      <x:c r="H4" s="4"/>
      <x:c r="I4" s="4"/>
      <x:c r="J4" s="4"/>
    </x:row>
    <x:row r="5" ht="24" customHeight="1">
      <x:c r="A5" s="4" t="str">
        <x:v>Compare the two games, then change a grade to see the example calculations update.</x:v>
      </x:c>
      <x:c r="B5" s="4"/>
      <x:c r="C5" s="4"/>
      <x:c r="D5" s="4"/>
      <x:c r="E5" s="4"/>
      <x:c r="F5" s="4"/>
      <x:c r="G5" s="4"/>
      <x:c r="H5" s="4"/>
      <x:c r="I5" s="4"/>
      <x:c r="J5" s="4"/>
    </x:row>
    <x:row r="6" ht="24" customHeight="1">
      <x:c r="A6" s="4" t="str">
        <x:v>Grade 0–4; X = excluded (give reason); blank = ungraded. Record the intended job before the shot.</x:v>
      </x:c>
      <x:c r="B6" s="4"/>
      <x:c r="C6" s="4"/>
      <x:c r="D6" s="4"/>
      <x:c r="E6" s="4"/>
      <x:c r="F6" s="4"/>
      <x:c r="G6" s="4"/>
      <x:c r="H6" s="4"/>
      <x:c r="I6" s="4"/>
      <x:c r="J6" s="4"/>
    </x:row>
    <x:row r="7" ht="38" customHeight="1">
      <x:c r="A7" s="13" t="str">
        <x:v>Game ID</x:v>
      </x:c>
      <x:c r="B7" s="13" t="str">
        <x:v>End</x:v>
      </x:c>
      <x:c r="C7" s="13" t="str">
        <x:v>Team shot</x:v>
      </x:c>
      <x:c r="D7" s="13" t="str">
        <x:v>Player</x:v>
      </x:c>
      <x:c r="E7" s="13" t="str">
        <x:v>Shot family</x:v>
      </x:c>
      <x:c r="F7" s="13" t="str">
        <x:v>Rotation</x:v>
      </x:c>
      <x:c r="G7" s="13" t="str">
        <x:v>Grade 0–4 / X</x:v>
      </x:c>
      <x:c r="H7" s="13" t="str">
        <x:v>Intended job / target</x:v>
      </x:c>
      <x:c r="I7" s="13" t="str">
        <x:v>Outcome / context</x:v>
      </x:c>
      <x:c r="J7" s="13" t="str">
        <x:v>Grade status</x:v>
      </x:c>
    </x:row>
    <x:row r="8" ht="42" customHeight="1">
      <x:c r="A8" s="5" t="str">
        <x:v>DEMO-A</x:v>
      </x:c>
      <x:c r="B8" s="8" t="n">
        <x:v>1</x:v>
      </x:c>
      <x:c r="C8" s="8" t="n">
        <x:v>1</x:v>
      </x:c>
      <x:c r="D8" s="7" t="str">
        <x:v>P1</x:v>
      </x:c>
      <x:c r="E8" s="7" t="str">
        <x:v>Draw</x:v>
      </x:c>
      <x:c r="F8" s="7" t="str">
        <x:v>CW</x:v>
      </x:c>
      <x:c r="G8" s="8" t="n">
        <x:v>3</x:v>
      </x:c>
      <x:c r="H8" s="9" t="str">
        <x:v>Guard on center line</x:v>
      </x:c>
      <x:c r="I8" s="9" t="str">
        <x:v>Mostly useful; slightly deeper than called</x:v>
      </x:c>
      <x:c r="J8" s="6" t="str">
        <x:f>IF(COUNTA(A8:I8)=0,"",IF(G8="X","Excluded",IF(ISBLANK(G8),"Ungraded",IF(ISNUMBER(G8),IF(AND(G8&gt;=0,G8&lt;=4,MOD(G8,1)=0),"Graded","Fix grade"),"Fix grade"))))</x:f>
        <x:v>Graded</x:v>
      </x:c>
    </x:row>
    <x:row r="9" ht="42" customHeight="1">
      <x:c r="A9" s="5" t="str">
        <x:v>DEMO-A</x:v>
      </x:c>
      <x:c r="B9" s="8" t="n">
        <x:v>1</x:v>
      </x:c>
      <x:c r="C9" s="8" t="n">
        <x:v>2</x:v>
      </x:c>
      <x:c r="D9" s="7" t="str">
        <x:v>P1</x:v>
      </x:c>
      <x:c r="E9" s="7" t="str">
        <x:v>Draw</x:v>
      </x:c>
      <x:c r="F9" s="7" t="str">
        <x:v>CCW</x:v>
      </x:c>
      <x:c r="G9" s="8" t="n">
        <x:v>2</x:v>
      </x:c>
      <x:c r="H9" s="9" t="str">
        <x:v>Draw behind guard</x:v>
      </x:c>
      <x:c r="I9" s="9" t="str">
        <x:v>Partial cover; target not fully reached</x:v>
      </x:c>
      <x:c r="J9" s="6" t="str">
        <x:f>IF(COUNTA(A9:I9)=0,"",IF(G9="X","Excluded",IF(ISBLANK(G9),"Ungraded",IF(ISNUMBER(G9),IF(AND(G9&gt;=0,G9&lt;=4,MOD(G9,1)=0),"Graded","Fix grade"),"Fix grade"))))</x:f>
        <x:v>Graded</x:v>
      </x:c>
    </x:row>
    <x:row r="10" ht="42" customHeight="1">
      <x:c r="A10" s="5" t="str">
        <x:v>DEMO-A</x:v>
      </x:c>
      <x:c r="B10" s="8" t="n">
        <x:v>1</x:v>
      </x:c>
      <x:c r="C10" s="8" t="n">
        <x:v>3</x:v>
      </x:c>
      <x:c r="D10" s="7" t="str">
        <x:v>P2</x:v>
      </x:c>
      <x:c r="E10" s="7" t="str">
        <x:v>Hit</x:v>
      </x:c>
      <x:c r="F10" s="7" t="str">
        <x:v>CW</x:v>
      </x:c>
      <x:c r="G10" s="8" t="n">
        <x:v>0</x:v>
      </x:c>
      <x:c r="H10" s="9" t="str">
        <x:v>Remove opposing shot stone</x:v>
      </x:c>
      <x:c r="I10" s="9" t="str">
        <x:v>Missed target; 0 counts in denominator</x:v>
      </x:c>
      <x:c r="J10" s="6" t="str">
        <x:f>IF(COUNTA(A10:I10)=0,"",IF(G10="X","Excluded",IF(ISBLANK(G10),"Ungraded",IF(ISNUMBER(G10),IF(AND(G10&gt;=0,G10&lt;=4,MOD(G10,1)=0),"Graded","Fix grade"),"Fix grade"))))</x:f>
        <x:v>Graded</x:v>
      </x:c>
    </x:row>
    <x:row r="11" ht="42" customHeight="1">
      <x:c r="A11" s="5" t="str">
        <x:v>DEMO-A</x:v>
      </x:c>
      <x:c r="B11" s="8" t="n">
        <x:v>1</x:v>
      </x:c>
      <x:c r="C11" s="8" t="n">
        <x:v>4</x:v>
      </x:c>
      <x:c r="D11" s="7" t="str">
        <x:v>P2</x:v>
      </x:c>
      <x:c r="E11" s="7" t="str">
        <x:v>Hit</x:v>
      </x:c>
      <x:c r="F11" s="7" t="str">
        <x:v>CCW</x:v>
      </x:c>
      <x:c r="G11" s="8"/>
      <x:c r="H11" s="9" t="str">
        <x:v>Peel guard</x:v>
      </x:c>
      <x:c r="I11" s="9" t="str">
        <x:v>Unobserved: do not invent a grade</x:v>
      </x:c>
      <x:c r="J11" s="6" t="str">
        <x:f>IF(COUNTA(A11:I11)=0,"",IF(G11="X","Excluded",IF(ISBLANK(G11),"Ungraded",IF(ISNUMBER(G11),IF(AND(G11&gt;=0,G11&lt;=4,MOD(G11,1)=0),"Graded","Fix grade"),"Fix grade"))))</x:f>
        <x:v>Ungraded</x:v>
      </x:c>
    </x:row>
    <x:row r="12" ht="42" customHeight="1">
      <x:c r="A12" s="5" t="str">
        <x:v>DEMO-A</x:v>
      </x:c>
      <x:c r="B12" s="8" t="n">
        <x:v>1</x:v>
      </x:c>
      <x:c r="C12" s="8" t="n">
        <x:v>5</x:v>
      </x:c>
      <x:c r="D12" s="7" t="str">
        <x:v>P3</x:v>
      </x:c>
      <x:c r="E12" s="7" t="str">
        <x:v>Draw</x:v>
      </x:c>
      <x:c r="F12" s="7" t="str">
        <x:v>CW</x:v>
      </x:c>
      <x:c r="G12" s="8" t="str">
        <x:v>X</x:v>
      </x:c>
      <x:c r="H12" s="9" t="str">
        <x:v>Intentional throw-through</x:v>
      </x:c>
      <x:c r="I12" s="9" t="str">
        <x:v>Excluded intentional throw-through</x:v>
      </x:c>
      <x:c r="J12" s="6" t="str">
        <x:f>IF(COUNTA(A12:I12)=0,"",IF(G12="X","Excluded",IF(ISBLANK(G12),"Ungraded",IF(ISNUMBER(G12),IF(AND(G12&gt;=0,G12&lt;=4,MOD(G12,1)=0),"Graded","Fix grade"),"Fix grade"))))</x:f>
        <x:v>Excluded</x:v>
      </x:c>
    </x:row>
    <x:row r="13" ht="42" customHeight="1">
      <x:c r="A13" s="5" t="str">
        <x:v>DEMO-B</x:v>
      </x:c>
      <x:c r="B13" s="8" t="n">
        <x:v>1</x:v>
      </x:c>
      <x:c r="C13" s="8" t="n">
        <x:v>1</x:v>
      </x:c>
      <x:c r="D13" s="7" t="str">
        <x:v>P1</x:v>
      </x:c>
      <x:c r="E13" s="7" t="str">
        <x:v>Draw</x:v>
      </x:c>
      <x:c r="F13" s="7" t="str">
        <x:v>CW</x:v>
      </x:c>
      <x:c r="G13" s="8" t="n">
        <x:v>4</x:v>
      </x:c>
      <x:c r="H13" s="9" t="str">
        <x:v>Place center guard</x:v>
      </x:c>
      <x:c r="I13" s="9" t="str">
        <x:v>Called position achieved</x:v>
      </x:c>
      <x:c r="J13" s="6" t="str">
        <x:f>IF(COUNTA(A13:I13)=0,"",IF(G13="X","Excluded",IF(ISBLANK(G13),"Ungraded",IF(ISNUMBER(G13),IF(AND(G13&gt;=0,G13&lt;=4,MOD(G13,1)=0),"Graded","Fix grade"),"Fix grade"))))</x:f>
        <x:v>Graded</x:v>
      </x:c>
    </x:row>
    <x:row r="14" ht="42" customHeight="1">
      <x:c r="A14" s="5" t="str">
        <x:v>DEMO-B</x:v>
      </x:c>
      <x:c r="B14" s="8" t="n">
        <x:v>1</x:v>
      </x:c>
      <x:c r="C14" s="8" t="n">
        <x:v>2</x:v>
      </x:c>
      <x:c r="D14" s="7" t="str">
        <x:v>P1</x:v>
      </x:c>
      <x:c r="E14" s="7" t="str">
        <x:v>Draw</x:v>
      </x:c>
      <x:c r="F14" s="7" t="str">
        <x:v>CCW</x:v>
      </x:c>
      <x:c r="G14" s="8" t="n">
        <x:v>4</x:v>
      </x:c>
      <x:c r="H14" s="9" t="str">
        <x:v>Draw to open target</x:v>
      </x:c>
      <x:c r="I14" s="9" t="str">
        <x:v>Called position achieved</x:v>
      </x:c>
      <x:c r="J14" s="6" t="str">
        <x:f>IF(COUNTA(A14:I14)=0,"",IF(G14="X","Excluded",IF(ISBLANK(G14),"Ungraded",IF(ISNUMBER(G14),IF(AND(G14&gt;=0,G14&lt;=4,MOD(G14,1)=0),"Graded","Fix grade"),"Fix grade"))))</x:f>
        <x:v>Graded</x:v>
      </x:c>
    </x:row>
    <x:row r="15" ht="42" customHeight="1">
      <x:c r="A15" s="5" t="str">
        <x:v>DEMO-B</x:v>
      </x:c>
      <x:c r="B15" s="8" t="n">
        <x:v>1</x:v>
      </x:c>
      <x:c r="C15" s="8" t="n">
        <x:v>3</x:v>
      </x:c>
      <x:c r="D15" s="7" t="str">
        <x:v>P2</x:v>
      </x:c>
      <x:c r="E15" s="7" t="str">
        <x:v>Hit</x:v>
      </x:c>
      <x:c r="F15" s="7" t="str">
        <x:v>CW</x:v>
      </x:c>
      <x:c r="G15" s="8" t="n">
        <x:v>2</x:v>
      </x:c>
      <x:c r="H15" s="9" t="str">
        <x:v>Hit and roll behind cover</x:v>
      </x:c>
      <x:c r="I15" s="9" t="str">
        <x:v>Removal made; useful roll not achieved</x:v>
      </x:c>
      <x:c r="J15" s="6" t="str">
        <x:f>IF(COUNTA(A15:I15)=0,"",IF(G15="X","Excluded",IF(ISBLANK(G15),"Ungraded",IF(ISNUMBER(G15),IF(AND(G15&gt;=0,G15&lt;=4,MOD(G15,1)=0),"Graded","Fix grade"),"Fix grade"))))</x:f>
        <x:v>Graded</x:v>
      </x:c>
    </x:row>
    <x:row r="16" ht="42" customHeight="1">
      <x:c r="A16" s="5" t="str">
        <x:v>DEMO-B</x:v>
      </x:c>
      <x:c r="B16" s="8" t="n">
        <x:v>1</x:v>
      </x:c>
      <x:c r="C16" s="8" t="n">
        <x:v>4</x:v>
      </x:c>
      <x:c r="D16" s="7" t="str">
        <x:v>P2</x:v>
      </x:c>
      <x:c r="E16" s="7" t="str">
        <x:v>Hit</x:v>
      </x:c>
      <x:c r="F16" s="7" t="str">
        <x:v>CCW</x:v>
      </x:c>
      <x:c r="G16" s="8" t="n">
        <x:v>2</x:v>
      </x:c>
      <x:c r="H16" s="9" t="str">
        <x:v>Double takeout</x:v>
      </x:c>
      <x:c r="I16" s="9" t="str">
        <x:v>Some intended job achieved</x:v>
      </x:c>
      <x:c r="J16" s="6" t="str">
        <x:f>IF(COUNTA(A16:I16)=0,"",IF(G16="X","Excluded",IF(ISBLANK(G16),"Ungraded",IF(ISNUMBER(G16),IF(AND(G16&gt;=0,G16&lt;=4,MOD(G16,1)=0),"Graded","Fix grade"),"Fix grade"))))</x:f>
        <x:v>Graded</x:v>
      </x:c>
    </x:row>
    <x:row r="17" ht="42" customHeight="1">
      <x:c r="A17" s="5" t="str">
        <x:v>DEMO-B</x:v>
      </x:c>
      <x:c r="B17" s="8" t="n">
        <x:v>1</x:v>
      </x:c>
      <x:c r="C17" s="8" t="n">
        <x:v>5</x:v>
      </x:c>
      <x:c r="D17" s="7" t="str">
        <x:v>P3</x:v>
      </x:c>
      <x:c r="E17" s="7" t="str">
        <x:v>Hit</x:v>
      </x:c>
      <x:c r="F17" s="7" t="str">
        <x:v>CW</x:v>
      </x:c>
      <x:c r="G17" s="8" t="n">
        <x:v>0</x:v>
      </x:c>
      <x:c r="H17" s="9" t="str">
        <x:v>Takeout</x:v>
      </x:c>
      <x:c r="I17" s="9" t="str">
        <x:v>Hog-line violation: numeric 0</x:v>
      </x:c>
      <x:c r="J17" s="6" t="str">
        <x:f>IF(COUNTA(A17:I17)=0,"",IF(G17="X","Excluded",IF(ISBLANK(G17),"Ungraded",IF(ISNUMBER(G17),IF(AND(G17&gt;=0,G17&lt;=4,MOD(G17,1)=0),"Graded","Fix grade"),"Fix grade"))))</x:f>
        <x:v>Graded</x:v>
      </x:c>
    </x:row>
    <x:row r="20" ht="44" customHeight="1">
      <x:c r="A20" s="13" t="str">
        <x:v>Fictional group</x:v>
      </x:c>
      <x:c r="B20" s="13" t="str">
        <x:v>Graded shots</x:v>
      </x:c>
      <x:c r="C20" s="13" t="str">
        <x:v>Grade points</x:v>
      </x:c>
      <x:c r="D20" s="13" t="str">
        <x:v>Shot %</x:v>
      </x:c>
      <x:c r="E20" s="2"/>
      <x:c r="F20" s="28" t="str">
        <x:v>How calculated</x:v>
      </x:c>
      <x:c r="G20" s="2"/>
      <x:c r="H20" s="2"/>
      <x:c r="I20" s="2"/>
      <x:c r="J20" s="2"/>
    </x:row>
    <x:row r="21" ht="24" customHeight="1">
      <x:c r="A21" s="2" t="str">
        <x:v>DEMO-A</x:v>
      </x:c>
      <x:c r="B21" s="2" t="n">
        <x:f>COUNTIFS($A$8:$A$17,A21,$J$8:$J$17,"Graded")</x:f>
        <x:v>3</x:v>
      </x:c>
      <x:c r="C21" s="2" t="n">
        <x:f>SUMIFS($G$8:$G$17,$A$8:$A$17,A21,$J$8:$J$17,"Graded")</x:f>
        <x:v>5</x:v>
      </x:c>
      <x:c r="D21" s="20" t="n">
        <x:f>IF(B21=0,"",C21/(4*B21))</x:f>
        <x:v>0.4166666666666667</x:v>
      </x:c>
      <x:c r="E21" s="2"/>
      <x:c r="F21" s="2" t="str">
        <x:v>3 + 2 + 0 = 5 out of 12 possible</x:v>
      </x:c>
      <x:c r="G21" s="2"/>
      <x:c r="H21" s="2"/>
      <x:c r="I21" s="2"/>
      <x:c r="J21" s="2"/>
    </x:row>
    <x:row r="22" ht="24" customHeight="1">
      <x:c r="A22" s="2" t="str">
        <x:v>DEMO-B</x:v>
      </x:c>
      <x:c r="B22" s="2" t="n">
        <x:f>COUNTIFS($A$8:$A$17,A22,$J$8:$J$17,"Graded")</x:f>
        <x:v>5</x:v>
      </x:c>
      <x:c r="C22" s="2" t="n">
        <x:f>SUMIFS($G$8:$G$17,$A$8:$A$17,A22,$J$8:$J$17,"Graded")</x:f>
        <x:v>12</x:v>
      </x:c>
      <x:c r="D22" s="20" t="n">
        <x:f>IF(B22=0,"",C22/(4*B22))</x:f>
        <x:v>0.6</x:v>
      </x:c>
      <x:c r="E22" s="2"/>
      <x:c r="F22" s="2" t="str">
        <x:v>4 + 4 + 2 + 2 + 0 = 12 out of 20</x:v>
      </x:c>
      <x:c r="G22" s="2"/>
      <x:c r="H22" s="2"/>
      <x:c r="I22" s="2"/>
      <x:c r="J22" s="2"/>
    </x:row>
    <x:row r="23" ht="24" customHeight="1">
      <x:c r="A23" s="14" t="str">
        <x:v>Combined</x:v>
      </x:c>
      <x:c r="B23" s="14" t="n">
        <x:f>SUM(B21:B22)</x:f>
        <x:v>8</x:v>
      </x:c>
      <x:c r="C23" s="14" t="n">
        <x:f>SUM(C21:C22)</x:f>
        <x:v>17</x:v>
      </x:c>
      <x:c r="D23" s="19" t="n">
        <x:f>IF(B23=0,"",C23/(4*B23))</x:f>
        <x:v>0.53125</x:v>
      </x:c>
      <x:c r="E23" s="2"/>
      <x:c r="F23" s="2" t="str">
        <x:v>17 points / (4 × 8) = 53.1%</x:v>
      </x:c>
      <x:c r="G23" s="2"/>
      <x:c r="H23" s="2"/>
      <x:c r="I23" s="2"/>
      <x:c r="J23" s="2"/>
    </x:row>
    <x:row r="24" ht="24" customHeight="1">
      <x:c r="A24" s="2"/>
      <x:c r="B24" s="2"/>
      <x:c r="C24" s="2"/>
      <x:c r="D24" s="2"/>
      <x:c r="E24" s="2"/>
      <x:c r="F24" s="2"/>
      <x:c r="G24" s="2"/>
      <x:c r="H24" s="2"/>
      <x:c r="I24" s="2"/>
      <x:c r="J24" s="2"/>
    </x:row>
    <x:row r="25" ht="24" customHeight="1">
      <x:c r="A25" s="4" t="str">
        <x:v>The combined rate uses all grade points and graded attempts, not the average of the two game percentages.</x:v>
      </x:c>
      <x:c r="B25" s="4"/>
      <x:c r="C25" s="4"/>
      <x:c r="D25" s="4"/>
      <x:c r="E25" s="4"/>
      <x:c r="F25" s="4"/>
      <x:c r="G25" s="4"/>
      <x:c r="H25" s="4"/>
      <x:c r="I25" s="4"/>
      <x:c r="J25" s="4"/>
    </x:row>
    <x:row r="26" ht="24" customHeight="1">
      <x:c r="A26" s="4" t="str">
        <x:v>A blank and an X are both excluded from the percentage, but retained for different reasons.</x:v>
      </x:c>
      <x:c r="B26" s="4"/>
      <x:c r="C26" s="4"/>
      <x:c r="D26" s="4"/>
      <x:c r="E26" s="4"/>
      <x:c r="F26" s="4"/>
      <x:c r="G26" s="4"/>
      <x:c r="H26" s="4"/>
      <x:c r="I26" s="4"/>
      <x:c r="J26" s="4"/>
    </x:row>
    <x:row r="27" ht="24" customHeight="1">
      <x:c r="A27" s="4" t="str">
        <x:v>These few fictional shots show the arithmetic only. They are not complete games or performance benchmarks.</x:v>
      </x:c>
      <x:c r="B27" s="4"/>
      <x:c r="C27" s="4"/>
      <x:c r="D27" s="4"/>
      <x:c r="E27" s="4"/>
      <x:c r="F27" s="4"/>
      <x:c r="G27" s="4"/>
      <x:c r="H27" s="4"/>
      <x:c r="I27" s="4"/>
      <x:c r="J27" s="4"/>
    </x:row>
    <x:row r="28" ht="24" customHeight="1">
      <x:c r="A28" s="2"/>
      <x:c r="B28" s="2"/>
      <x:c r="C28" s="2"/>
      <x:c r="D28" s="2"/>
      <x:c r="E28" s="2"/>
      <x:c r="F28" s="2"/>
      <x:c r="G28" s="2"/>
      <x:c r="H28" s="2"/>
      <x:c r="I28" s="2"/>
      <x:c r="J28" s="2"/>
    </x:row>
  </x:sheetData>
  <x:conditionalFormatting sqref="J8:J17">
    <x:cfRule type="containsText" dxfId="1" priority="1" operator="containsText" text="Fix grade"/>
  </x:conditionalFormatting>
  <x:dataValidations count="6">
    <x:dataValidation type="whole" errorStyle="stop" operator="between" showErrorMessage="1" errorTitle="Whole number required" error="Enter a whole number from 1 to 20." sqref="B8:B17">
      <x:formula1>1</x:formula1>
      <x:formula2>20</x:formula2>
    </x:dataValidation>
    <x:dataValidation type="whole" errorStyle="stop" operator="between" showErrorMessage="1" errorTitle="Whole number required" error="Enter a whole number from 1 to 8." sqref="C8:C17">
      <x:formula1>1</x:formula1>
      <x:formula2>8</x:formula2>
    </x:dataValidation>
    <x:dataValidation type="list" errorStyle="stop" showErrorMessage="1" errorTitle="Use a listed value" error="Use P1, P2, P3 or P4 from the roster." sqref="D8:D17">
      <x:formula1>"P1,P2,P3,P4"</x:formula1>
    </x:dataValidation>
    <x:dataValidation type="list" errorStyle="stop" showErrorMessage="1" errorTitle="Use a listed value" error="Use the simplified Draw or Hit family. See Read me." sqref="E8:E17">
      <x:formula1>"Draw,Hit"</x:formula1>
    </x:dataValidation>
    <x:dataValidation type="list" errorStyle="stop" showErrorMessage="1" errorTitle="Use a listed value" error="Use CW or CCW as viewed from above." sqref="F8:F17">
      <x:formula1>"CW,CCW"</x:formula1>
    </x:dataValidation>
    <x:dataValidation type="list" errorStyle="stop" showErrorMessage="1" errorTitle="Use a listed value" error="Enter a numeric whole-number grade 0–4, X, or leave blank." sqref="G8:G17">
      <x:formula1>"0,1,2,3,4,X"</x:formula1>
    </x:dataValidation>
  </x:dataValidations>
  <x:pageMargins left="0.7" right="0.7" top="0.75" bottom="0.75" header="0.3" footer="0.3"/>
  <x:tableParts count="1">
    <x:tablePart xmlns:r="http://schemas.openxmlformats.org/officeDocument/2006/relationships" r:id="R469af283cc8c454f"/>
  </x:tableParts>
</x:worksheet>
</file>

<file path=xl/worksheets/sheet4.xml><?xml version="1.0" encoding="utf-8"?>
<x:worksheet xmlns:x="http://schemas.openxmlformats.org/spreadsheetml/2006/main">
  <x:sheetPr>
    <x:tabColor rgb="FF9B9B9B"/>
  </x:sheetPr>
  <x:sheetViews>
    <x:sheetView showGridLines="0" workbookViewId="0"/>
  </x:sheetViews>
  <x:sheetFormatPr defaultRowHeight="15"/>
  <x:cols>
    <x:col min="1" max="1" width="26" hidden="0" customWidth="1"/>
    <x:col min="2" max="2" width="113" hidden="0" customWidth="1"/>
  </x:cols>
  <x:sheetData>
    <x:row r="1" ht="24" customHeight="1">
      <x:c r="A1" s="2"/>
      <x:c r="B1" s="2"/>
    </x:row>
    <x:row r="2" ht="30" customHeight="1">
      <x:c r="A2" s="3" t="str">
        <x:v>HouseCall | How to use these stats</x:v>
      </x:c>
      <x:c r="B2" s="2"/>
    </x:row>
    <x:row r="3" ht="24" customHeight="1">
      <x:c r="A3" s="2"/>
      <x:c r="B3" s="2"/>
    </x:row>
    <x:row r="4" ht="49" customHeight="1">
      <x:c r="A4" s="31" t="str">
        <x:v>Purpose</x:v>
      </x:c>
      <x:c r="B4" s="30" t="str">
        <x:v>A simple club-team tool for recording execution, noticing patterns and choosing practice priorities. Built for four-player curling, one team shot per row.</x:v>
      </x:c>
    </x:row>
    <x:row r="5" ht="49" customHeight="1">
      <x:c r="A5" s="31" t="str">
        <x:v>1. Set up</x:v>
      </x:c>
      <x:c r="B5" s="30" t="str">
        <x:v>On Summary, put the four player names beside P1–P4. Codes identify people, not playing positions. Keep the same roster for a workbook; use a new copy if the lineup changes.</x:v>
      </x:c>
    </x:row>
    <x:row r="6" ht="49" customHeight="1">
      <x:c r="A6" s="31" t="str">
        <x:v>2. Agree the job</x:v>
      </x:c>
      <x:c r="B6" s="30" t="str">
        <x:v>Before release, record the intended shot family, target and any acceptable alternate result. Use one consistent scorer where practical. Grade execution against the call, not whether the strategy was wise.</x:v>
      </x:c>
    </x:row>
    <x:row r="7" ht="49" customHeight="1">
      <x:c r="A7" s="31" t="str">
        <x:v>3. Record each shot</x:v>
      </x:c>
      <x:c r="B7" s="30" t="str">
        <x:v>In Shot log, use one Game ID for a game, then end number, your team’s stone order (1–8), player, Draw/Hit, CW/CCW, grade, intended job and outcome/context. Both teams together are not numbered 1–16 here.</x:v>
      </x:c>
    </x:row>
    <x:row r="8" ht="49" customHeight="1">
      <x:c r="A8" s="31" t="str">
        <x:v>4. Keep missing rows</x:v>
      </x:c>
      <x:c r="B8" s="30" t="str">
        <x:v>Retain unobserved attempts with a blank grade and a reason. Do not record only good shots. Use X for excluded attempts and explain why. Rows never observed or logged cannot be counted by this file.</x:v>
      </x:c>
    </x:row>
    <x:row r="9" ht="49" customHeight="1">
      <x:c r="A9" s="31" t="str">
        <x:v>5. Read the summary</x:v>
      </x:c>
      <x:c r="B9" s="30" t="str">
        <x:v>Leave the Game ID filter blank for all games or enter an exact logged ID. The filter matches IDs, not dates. Sheet filters on Shot log do not change Summary. No graded attempts means a blank percentage.</x:v>
      </x:c>
    </x:row>
    <x:row r="10" ht="49" customHeight="1">
      <x:c r="A10" s="31" t="str">
        <x:v>6. Choose one focus</x:v>
      </x:c>
      <x:c r="B10" s="30" t="str">
        <x:v>Compare similar shots across several games. Look at counts, intent and conditions before judging a difference. Agree one practice focus, repeat the same recording method, then compare again.</x:v>
      </x:c>
    </x:row>
    <x:row r="11" ht="24" customHeight="1">
      <x:c r="A11" s="30"/>
      <x:c r="B11" s="30"/>
    </x:row>
    <x:row r="12" ht="44" customHeight="1">
      <x:c r="A12" s="32" t="str">
        <x:v>SIMPLIFIED GRADE GUIDE</x:v>
      </x:c>
      <x:c r="B12" s="33" t="str">
        <x:v>Teaching anchors, adapted from the 0–4 statistics scale. Official grades are shot-specific, so these short descriptions are not a replacement for the full official manual.</x:v>
      </x:c>
    </x:row>
    <x:row r="13" ht="35" customHeight="1">
      <x:c r="A13" s="31" t="str">
        <x:v>4  |  100% credit</x:v>
      </x:c>
      <x:c r="B13" s="30" t="str">
        <x:v>The intended job was achieved.</x:v>
      </x:c>
    </x:row>
    <x:row r="14" ht="35" customHeight="1">
      <x:c r="A14" s="31" t="str">
        <x:v>3  |  75% credit</x:v>
      </x:c>
      <x:c r="B14" s="30" t="str">
        <x:v>Most of the intended job was achieved, with a small shortfall.</x:v>
      </x:c>
    </x:row>
    <x:row r="15" ht="35" customHeight="1">
      <x:c r="A15" s="31" t="str">
        <x:v>2  |  50% credit</x:v>
      </x:c>
      <x:c r="B15" s="30" t="str">
        <x:v>A meaningful part of the intended job was achieved.</x:v>
      </x:c>
    </x:row>
    <x:row r="16" ht="35" customHeight="1">
      <x:c r="A16" s="31" t="str">
        <x:v>1  |  25% credit</x:v>
      </x:c>
      <x:c r="B16" s="30" t="str">
        <x:v>A limited part of the intended job was achieved.</x:v>
      </x:c>
    </x:row>
    <x:row r="17" ht="49" customHeight="1">
      <x:c r="A17" s="31" t="str">
        <x:v>0  |  0% credit</x:v>
      </x:c>
      <x:c r="B17" s="30" t="str">
        <x:v>The intended job was not achieved. Zero is a real grade and is included in the denominator. The manual also scores hog-line, free-guard-zone, no-tick and delivery violations as 0.</x:v>
      </x:c>
    </x:row>
    <x:row r="18" ht="49" customHeight="1">
      <x:c r="A18" s="31" t="str">
        <x:v>X  |  excluded</x:v>
      </x:c>
      <x:c r="B18" s="30" t="str">
        <x:v>Not considered in the grade percentage. The cited manual uses X for intentional throw-throughs, burned stones and debris picks. Keep the row and the specific reason.</x:v>
      </x:c>
    </x:row>
    <x:row r="19" ht="49" customHeight="1">
      <x:c r="A19" s="31" t="str">
        <x:v>Blank  |  ungraded</x:v>
      </x:c>
      <x:c r="B19" s="30" t="str">
        <x:v>No grade was recorded, such as an unobserved shot. Excluded from the rate; shown separately from X. Do not substitute 0 for missing evidence.</x:v>
      </x:c>
    </x:row>
    <x:row r="20" ht="24" customHeight="1">
      <x:c r="A20" s="30"/>
      <x:c r="B20" s="30"/>
    </x:row>
    <x:row r="21" ht="44" customHeight="1">
      <x:c r="A21" s="32" t="str">
        <x:v>SHOT FAMILIES</x:v>
      </x:c>
      <x:c r="B21" s="33" t="str">
        <x:v>Simplified club groupings. Categorize what was intended, not the accidental result. Keep the detailed subtype and target in Intended job / target.</x:v>
      </x:c>
    </x:row>
    <x:row r="22" ht="35" customHeight="1">
      <x:c r="A22" s="31" t="str">
        <x:v>Draw</x:v>
      </x:c>
      <x:c r="B22" s="30" t="str">
        <x:v>Positioning family: draw, guard, freeze or soft tap. This combines several official slow-shot types for easier club recording.</x:v>
      </x:c>
    </x:row>
    <x:row r="23" ht="35" customHeight="1">
      <x:c r="A23" s="31" t="str">
        <x:v>Hit</x:v>
      </x:c>
      <x:c r="B23" s="30" t="str">
        <x:v>Removal family: takeout, peel, double takeout or hit-and-roll. This combines several official fast-shot types. Agree how to classify borderline shots before you start.</x:v>
      </x:c>
    </x:row>
    <x:row r="24" ht="35" customHeight="1">
      <x:c r="A24" s="31" t="str">
        <x:v>Rotation</x:v>
      </x:c>
      <x:c r="B24" s="30" t="str">
        <x:v>CW = clockwise; CCW = counter-clockwise, viewed from above. In-turn / out-turn terminology depends on the throwing hand, so this workbook uses rotation instead.</x:v>
      </x:c>
    </x:row>
    <x:row r="25" ht="24" customHeight="1">
      <x:c r="A25" s="30"/>
      <x:c r="B25" s="30"/>
    </x:row>
    <x:row r="26" ht="44" customHeight="1">
      <x:c r="A26" s="32" t="str">
        <x:v>THE ARITHMETIC</x:v>
      </x:c>
      <x:c r="B26" s="33" t="str">
        <x:v>Shot percentage = sum of numeric grades ÷ (4 × number of valid numeric grades) × 100. Each counted grade has equal weight. Add points and counts before combining games.</x:v>
      </x:c>
    </x:row>
    <x:row r="27" ht="35" customHeight="1">
      <x:c r="A27" s="31" t="str">
        <x:v>Example</x:v>
      </x:c>
      <x:c r="B27" s="30" t="str">
        <x:v>3 + 2 + 0 + blank = 5 grade points from 3 graded attempts: 5 ÷ 12 × 100 = 41.7%. Adding an X changes neither the points nor the number of graded attempts.</x:v>
      </x:c>
    </x:row>
    <x:row r="28" ht="49" customHeight="1">
      <x:c r="A28" s="31" t="str">
        <x:v>What it means</x:v>
      </x:c>
      <x:c r="B28" s="30" t="str">
        <x:v>A subjective rating of execution against the recorded task. It is not a full-success probability, strategy value, prediction of winning or measure of overall player worth. Teamwork and ice/stone conditions affect results.</x:v>
      </x:c>
    </x:row>
    <x:row r="29" ht="49" customHeight="1">
      <x:c r="A29" s="31" t="str">
        <x:v>What not to infer</x:v>
      </x:c>
      <x:c r="B29" s="30" t="str">
        <x:v>A small percentage difference may reflect shot mix, difficulty, score situation, scorer or sample size. There are no “good player” thresholds in this tool. Do not rank different roles from one game.</x:v>
      </x:c>
    </x:row>
    <x:row r="30" ht="49" customHeight="1">
      <x:c r="A30" s="31" t="str">
        <x:v>Counts and data quality</x:v>
      </x:c>
      <x:c r="B30" s="30" t="str">
        <x:v>The Summary always shows graded-shot counts. Ungraded and X rows are separate. Fix grade flags nonnumeric or out-of-range entries. Unassigned / other catches counted grades missing a valid player, family or rotation.</x:v>
      </x:c>
    </x:row>
    <x:row r="31" ht="24" customHeight="1">
      <x:c r="A31" s="30"/>
      <x:c r="B31" s="30"/>
    </x:row>
    <x:row r="32" ht="44" customHeight="1">
      <x:c r="A32" s="32" t="str">
        <x:v>CAPACITY AND EDITING</x:v>
      </x:c>
      <x:c r="B32" s="33" t="str">
        <x:v>128 entry rows, Shot log rows 8–135, enough for two complete 8-end games (64 shots per team per game). Shorter games use fewer rows. For more shots, save a fresh copy; do not append outside the reserved rows.</x:v>
      </x:c>
    </x:row>
    <x:row r="33" ht="49" customHeight="1">
      <x:c r="A33" s="31" t="str">
        <x:v>Editable cells</x:v>
      </x:c>
      <x:c r="B33" s="30" t="str">
        <x:v>Yellow cells are inputs. Grade status and Summary results are formulas; do not overwrite them. Dropdown validation helps typing but pasted data can bypass it, so review the status column and coverage counts.</x:v>
      </x:c>
    </x:row>
    <x:row r="34" ht="49" customHeight="1">
      <x:c r="A34" s="31" t="str">
        <x:v>Compatibility</x:v>
      </x:c>
      <x:c r="B34" s="30" t="str">
        <x:v>Delivered as an editable .xlsx with ordinary formulas and no macros. Calculations and boundary cases were tested in the authoring engine; native Excel and Google Sheets were not available for an application-level test.</x:v>
      </x:c>
    </x:row>
    <x:row r="35" ht="24" customHeight="1">
      <x:c r="A35" s="30"/>
      <x:c r="B35" s="30"/>
    </x:row>
    <x:row r="36" ht="44" customHeight="1">
      <x:c r="A36" s="32" t="str">
        <x:v>PRIMARY SOURCES</x:v>
      </x:c>
      <x:c r="B36" s="33" t="str">
        <x:v>World Curling / CURLIT, Curling Statistics: How to Score, season 2025–26, pp. 10–11 (intent and scale), 32–33 (exclusions and violations). Source checked 12 October 2026.</x:v>
      </x:c>
    </x:row>
    <x:row r="37" ht="35" customHeight="1">
      <x:c r="A37" s="31" t="str">
        <x:v>Statistics manual</x:v>
      </x:c>
      <x:c r="B37" s="30" t="str">
        <x:v>https://curlit.com/powerpoint/StatsTraining_2025_2026.pdf</x:v>
      </x:c>
    </x:row>
    <x:row r="38" ht="49" customHeight="1">
      <x:c r="A38" s="31" t="str">
        <x:v>Rotation reference</x:v>
      </x:c>
      <x:c r="B38" s="30" t="str">
        <x:v>Curling Canada, Discover Curling, printed p. 23 (PDF p. 24): https://www.curling.ca/wp-content/uploads/2025/01/Discover-Curling-Manual-1-1.pdf</x:v>
      </x:c>
    </x:row>
    <x:row r="39" ht="24" customHeight="1">
      <x:c r="A39" s="30"/>
      <x:c r="B39" s="30"/>
    </x:row>
    <x:row r="40" ht="35" customHeight="1">
      <x:c r="A40" s="31" t="str">
        <x:v>HouseCall</x:v>
      </x:c>
      <x:c r="B40" s="30" t="str">
        <x:v>Learn the game. Love the game.</x:v>
      </x:c>
    </x:row>
    <x:row r="41" ht="49" customHeight="1">
      <x:c r="A41" s="31" t="str">
        <x:v>Credit and use</x:v>
      </x:c>
      <x:c r="B41" s="30" t="str">
        <x:v>© 2026 Mary Deuhs / HouseCall. Free noncommercial educational printing and sharing with credit intact. Not for resale. This is a HouseCall teaching aid, not an official competition statistics system.</x:v>
      </x:c>
    </x:row>
    <x:row r="42" ht="24" customHeight="1">
      <x:c r="A42" s="30"/>
      <x:c r="B42" s="30"/>
    </x:row>
    <x:row r="43" ht="24" customHeight="1">
      <x:c r="A43" s="30"/>
      <x:c r="B43" s="30"/>
    </x:row>
  </x:sheetData>
  <x:pageMargins left="0.7" right="0.7" top="0.75" bottom="0.75" header="0.3" footer="0.3"/>
</x:worksheet>
</file>